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tabRatio="328" activeTab="0"/>
  </bookViews>
  <sheets>
    <sheet name="Toelichting" sheetId="1" r:id="rId1"/>
    <sheet name="cao" sheetId="2" r:id="rId2"/>
    <sheet name="ppi" sheetId="3" r:id="rId3"/>
    <sheet name="Data" sheetId="4" r:id="rId4"/>
    <sheet name="indexcijfers" sheetId="5" r:id="rId5"/>
    <sheet name="quotes" sheetId="6" r:id="rId6"/>
  </sheets>
  <definedNames/>
  <calcPr fullCalcOnLoad="1"/>
</workbook>
</file>

<file path=xl/sharedStrings.xml><?xml version="1.0" encoding="utf-8"?>
<sst xmlns="http://schemas.openxmlformats.org/spreadsheetml/2006/main" count="175" uniqueCount="102">
  <si>
    <t>Toelichting</t>
  </si>
  <si>
    <t>Indexcijfers</t>
  </si>
  <si>
    <t>De indexcijfers zijn gebaseerd op de volgende datasets van CBS, waarbij voor iedere grafiek een ander basisjaar is gekozen. Zie onder de tabel de toelichting op de omrekening naar 2019-prijzen en deling door arbeidsvolume</t>
  </si>
  <si>
    <t>Factor</t>
  </si>
  <si>
    <t>Data</t>
  </si>
  <si>
    <t>Periode</t>
  </si>
  <si>
    <t>Gebruikte data</t>
  </si>
  <si>
    <t>Dataset (CBS)</t>
  </si>
  <si>
    <t>Link naar dataset</t>
  </si>
  <si>
    <t>Arbeidsproductiviteit (netto binnenlands product per arbeidsjaar)</t>
  </si>
  <si>
    <t>1950 t/m 1999</t>
  </si>
  <si>
    <t>Macro-economische saldi |
Binnenlands product
Netto, marktprijzen</t>
  </si>
  <si>
    <t>Nationale rekeningen; historie 1900 - 2012, ‘marktprijzen’</t>
  </si>
  <si>
    <t>https://opendata.cbs.nl/statline/#/CBS/nl/dataset/7343nr/table?ts=1586777560583</t>
  </si>
  <si>
    <t>2000 t/m 2019</t>
  </si>
  <si>
    <t>'Bruto binnenlands product' – 'Afschrijvingen' (verbruik vaste activa), o.b.v. Dataset:</t>
  </si>
  <si>
    <t>Opbouw binnenlands product (bbp); nationale rekeningen,</t>
  </si>
  <si>
    <t>https://opendata.cbs.nl/statline/#/CBS/nl/dataset/84087NED/table?ts=1586909625255</t>
  </si>
  <si>
    <t>Totale beloning werknemers</t>
  </si>
  <si>
    <t>‘Lonen’ + ‘Sociale premies t.l.v. werkgevers’, o.b.v. Dataset:</t>
  </si>
  <si>
    <t>Nationale rekeningen; historie 1900 – 2012</t>
  </si>
  <si>
    <t>‘Bbp vanuit de inkomensvorming’, ‘beloning van werknemers: totaal’</t>
  </si>
  <si>
    <t>Opbouw binnenlands product (bbp); nationale rekeningen.</t>
  </si>
  <si>
    <t>Lonen werknemers</t>
  </si>
  <si>
    <t>'Inkomensvorming | lonen'</t>
  </si>
  <si>
    <t>'BBP vanuit de inkomensvorming | lonen'</t>
  </si>
  <si>
    <t>Exploitatie-overschot, netto</t>
  </si>
  <si>
    <t xml:space="preserve"> ‘Expl. overschot/gem. inkomen (netto), lopende prijzen’</t>
  </si>
  <si>
    <t>‘Expl. overschot/gem. inkomen (netto), waarde in werkelijke prijzen’</t>
  </si>
  <si>
    <t>CAO-lonen, indexcijfers (zie cao-sheet)</t>
  </si>
  <si>
    <t>1950 t/m 1971</t>
  </si>
  <si>
    <t>‘indexcijfers cao-lonen, totaal’ (inclusief bijzondere beloningen)</t>
  </si>
  <si>
    <t>Historie arbeid</t>
  </si>
  <si>
    <t>https://opendata.cbs.nl/statline/#/CBS/nl/dataset/37543/table?ts=1586772601886</t>
  </si>
  <si>
    <t>1972 t/m 2019</t>
  </si>
  <si>
    <t>‘Cao-lonen per maand incl.bijz.beloningen’, ‘totaal cao-sectoren’</t>
  </si>
  <si>
    <t>Cao-lonen, contractuele loonkosten en arbeidsduur; indexcijfers (2010=100),</t>
  </si>
  <si>
    <r>
      <t>https://opendata.cbs.nl/#/CBS/nl/dataset/82838NED/table?ts=1615454965654</t>
    </r>
    <r>
      <rPr>
        <sz val="10"/>
        <rFont val="Arial"/>
        <family val="2"/>
      </rPr>
      <t xml:space="preserve"> </t>
    </r>
  </si>
  <si>
    <t>Minimumloon</t>
  </si>
  <si>
    <t>1964 t/m 1998</t>
  </si>
  <si>
    <t>‘Bruto lonen | Minimumloon’</t>
  </si>
  <si>
    <t>1999 t/m 2013</t>
  </si>
  <si>
    <t>Ondernemingsklimaat; maatschappij, 1990-2013</t>
  </si>
  <si>
    <t>https://opendata.cbs.nl/statline/#/CBS/nl/dataset/71447ned/table?ts=1586945810435</t>
  </si>
  <si>
    <t>2014 t/m 2019</t>
  </si>
  <si>
    <t>Gemiddelde van minimumloon op 1 januari en 1 juli, o.b.v. Salaris-informatie.nl</t>
  </si>
  <si>
    <t>Salaris-informatie.nl</t>
  </si>
  <si>
    <t>https://web.archive.org/web/20201128222656if_/https://www.salaris-informatie.nl/wettelijk-minimumloon/historie-wettelijk-minimumloon#1-juli-2019</t>
  </si>
  <si>
    <t>Omrekening naar 2019-prijzen en deling door arbeidsvolume</t>
  </si>
  <si>
    <t>Alle bovenstaande data zijn omgerekend naar 2019-prijzen via de hieronder toegelichte PPI-omrekenfactor en - behalve het minimumloon (dat al betrekking heeft op een arbeidsjaar) - gedeeld door het hieronder toegelichte totale arbeidsvolume: aantal arbeidsjaren.</t>
  </si>
  <si>
    <t>PPI-omrekenfactor</t>
  </si>
  <si>
    <t>Stap 1: PPI (2019 = 100), gecombineerd, o.b.v. diverse CBS datasets (zie ppi-sheet)</t>
  </si>
  <si>
    <t>1950 t/m 1980</t>
  </si>
  <si>
    <t>‘totaal industrie’, ‘producentenprijzen afzet binnenland’</t>
  </si>
  <si>
    <t>Producentenprijzen; SBI'93, afzet en invoer, index 2000 = 100, 1935-2011</t>
  </si>
  <si>
    <t>https://opendata.cbs.nl/statline/#/CBS/nl/dataset/80309ned/table?ts=1591006791287</t>
  </si>
  <si>
    <t>1981 t/m 2011</t>
  </si>
  <si>
    <t xml:space="preserve"> ‘C industrie’, ‘binnenlandse afzet’</t>
  </si>
  <si>
    <t>Producentenprijzen; SBI 2008, 2010=100, 1981-2017</t>
  </si>
  <si>
    <t>https://opendata.cbs.nl/statline/#/CBS/nl/dataset/81975NED/table?ts=1591007099782</t>
  </si>
  <si>
    <t>2012 t/m 2019</t>
  </si>
  <si>
    <t xml:space="preserve"> ‘C industriële producten’, ‘afzetprijzen binnenland’</t>
  </si>
  <si>
    <t>Producentenprijzen (PPI); afzet-, invoer-, verbruiksprijzen, index 2015=100</t>
  </si>
  <si>
    <t>https://opendata.cbs.nl/statline/#/CBS/nl/dataset/83935NED/table?ts=1591008015334</t>
  </si>
  <si>
    <t>Stap 2: PPI-omrekenfactor = PPI(2019) / PPI(t) = 100 / PPI(t)</t>
  </si>
  <si>
    <t>Arbeidsvolume: aantal arbeidsjaren</t>
  </si>
  <si>
    <t>1950 t/m 1994</t>
  </si>
  <si>
    <t>‘werknemers: arbeidsjaren’</t>
  </si>
  <si>
    <t>https://opendata.cbs.nl/statline/#/CBS/nl/dataset/37543/table?ts=1586779383343</t>
  </si>
  <si>
    <t>1995 t/m 2019</t>
  </si>
  <si>
    <t>‘Arbeidsvolume van werknemers: Arbeidsjaren’</t>
  </si>
  <si>
    <t>Beloning en arbeidsvolume van werknemers; kwartalen, nationale rekeningen,</t>
  </si>
  <si>
    <t>https://opendata.cbs.nl/statline/#/CBS/nl/dataset/84163NED/table?ts=1586908216968</t>
  </si>
  <si>
    <t>Indexcijfers cao-lonen, totaal, 1972 = 100</t>
  </si>
  <si>
    <t>Indexcijfers|Cao-lonen per maand incl.bijz.beloningen, Totaal Cao-sectoren, 
2010=100 [2020*]</t>
  </si>
  <si>
    <t>B &amp; C gecombineerd (1972 = 100) [2020*]</t>
  </si>
  <si>
    <t>2020*</t>
  </si>
  <si>
    <t>.</t>
  </si>
  <si>
    <t>15-36 Totaal industrie | Producentenprijzen afzet binnenland (2000 = 100)</t>
  </si>
  <si>
    <t>PPI | Binnenlandse afzet | C: Industrie | (2010 = 100)</t>
  </si>
  <si>
    <t>PPI | Afzetprijzen binnenland | C: Industriële producten (2015 = 100) [2020*]</t>
  </si>
  <si>
    <t>B &amp; C gecombineerd (2010 = 100)</t>
  </si>
  <si>
    <t>E omgerekerd (2015 = 100)</t>
  </si>
  <si>
    <t>F &amp; D gecombineerd (2015 = 100)</t>
  </si>
  <si>
    <t>G omgerekend (2019 = 100)</t>
  </si>
  <si>
    <t>Marktprijzen</t>
  </si>
  <si>
    <t>2019-prijzen &amp; per arbeidsjaar</t>
  </si>
  <si>
    <t>Binnenlands product | Netto [2019*]</t>
  </si>
  <si>
    <t>Beloning, totaal [2019*]</t>
  </si>
  <si>
    <t>Lonen [2019*]</t>
  </si>
  <si>
    <t>Expl. overschot/gem. inkomen (netto)</t>
  </si>
  <si>
    <t>CAO lonen, index (1972 = 100)</t>
  </si>
  <si>
    <t>Minmimumloon (per jaar)</t>
  </si>
  <si>
    <t>PPI (2019=100)</t>
  </si>
  <si>
    <t>PPI-omrekenfactor (2019)</t>
  </si>
  <si>
    <t>Arbeidsjaren x 1000 [2018*, 2019*]</t>
  </si>
  <si>
    <t>Arbeidsproductiviteit</t>
  </si>
  <si>
    <t>Beloning, totaal</t>
  </si>
  <si>
    <t>Lonen</t>
  </si>
  <si>
    <t>Minmimumloon (jaar)</t>
  </si>
  <si>
    <t>Exploitatie-overschot</t>
  </si>
  <si>
    <t>Cao-lonen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</si>
</sst>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7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Font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5" fillId="33" borderId="0" xfId="0" applyFont="1" applyFill="1" applyAlignment="1">
      <alignment/>
    </xf>
    <xf numFmtId="0" fontId="0" fillId="0" borderId="21" xfId="0" applyBorder="1" applyAlignment="1">
      <alignment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NumberFormat="1" applyAlignment="1">
      <alignment/>
    </xf>
    <xf numFmtId="0" fontId="0" fillId="0" borderId="1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9637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quotes!$B$1</c:f>
              <c:strCache>
                <c:ptCount val="1"/>
                <c:pt idx="0">
                  <c:v>Totale beloning werknemers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quotes!$A$2:$A$70</c:f>
              <c:numCache/>
            </c:numRef>
          </c:cat>
          <c:val>
            <c:numRef>
              <c:f>quotes!$B$2:$B$70</c:f>
              <c:numCache/>
            </c:numRef>
          </c:val>
          <c:smooth val="0"/>
        </c:ser>
        <c:ser>
          <c:idx val="1"/>
          <c:order val="1"/>
          <c:tx>
            <c:strRef>
              <c:f>quotes!$C$1</c:f>
              <c:strCache>
                <c:ptCount val="1"/>
                <c:pt idx="0">
                  <c:v>Lonen werknemers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quotes!$A$2:$A$70</c:f>
              <c:numCache/>
            </c:numRef>
          </c:cat>
          <c:val>
            <c:numRef>
              <c:f>quotes!$C$2:$C$70</c:f>
              <c:numCache/>
            </c:numRef>
          </c:val>
          <c:smooth val="0"/>
        </c:ser>
        <c:ser>
          <c:idx val="2"/>
          <c:order val="2"/>
          <c:tx>
            <c:strRef>
              <c:f>quotes!$D$1</c:f>
              <c:strCache>
                <c:ptCount val="1"/>
                <c:pt idx="0">
                  <c:v>Exploitatie-overschot</c:v>
                </c:pt>
              </c:strCache>
            </c:strRef>
          </c:tx>
          <c:spPr>
            <a:ln w="25400">
              <a:solidFill>
                <a:srgbClr val="FF00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quotes!$A$2:$A$70</c:f>
              <c:numCache/>
            </c:numRef>
          </c:cat>
          <c:val>
            <c:numRef>
              <c:f>quotes!$D$2:$D$70</c:f>
              <c:numCache/>
            </c:numRef>
          </c:val>
          <c:smooth val="0"/>
        </c:ser>
        <c:ser>
          <c:idx val="3"/>
          <c:order val="3"/>
          <c:tx>
            <c:strRef>
              <c:f>quotes!$E$1</c:f>
              <c:strCache>
                <c:ptCount val="1"/>
                <c:pt idx="0">
                  <c:v>Minimumloon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quotes!$A$2:$A$70</c:f>
              <c:numCache/>
            </c:numRef>
          </c:cat>
          <c:val>
            <c:numRef>
              <c:f>quotes!$E$2:$E$70</c:f>
              <c:numCache/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435466"/>
        <c:crossesAt val="0"/>
        <c:auto val="1"/>
        <c:lblOffset val="100"/>
        <c:tickLblSkip val="5"/>
        <c:noMultiLvlLbl val="0"/>
      </c:catAx>
      <c:valAx>
        <c:axId val="144354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0604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5</xdr:row>
      <xdr:rowOff>142875</xdr:rowOff>
    </xdr:from>
    <xdr:to>
      <xdr:col>12</xdr:col>
      <xdr:colOff>381000</xdr:colOff>
      <xdr:row>33</xdr:row>
      <xdr:rowOff>142875</xdr:rowOff>
    </xdr:to>
    <xdr:graphicFrame>
      <xdr:nvGraphicFramePr>
        <xdr:cNvPr id="1" name="Grafiek 1"/>
        <xdr:cNvGraphicFramePr/>
      </xdr:nvGraphicFramePr>
      <xdr:xfrm>
        <a:off x="5019675" y="952500"/>
        <a:ext cx="5305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.cbs.nl/statline/#/CBS/nl/dataset/7343nr/table?ts=1586777560583" TargetMode="External" /><Relationship Id="rId2" Type="http://schemas.openxmlformats.org/officeDocument/2006/relationships/hyperlink" Target="https://opendata.cbs.nl/statline/#/CBS/nl/dataset/84087NED/table?ts=1586909625255" TargetMode="External" /><Relationship Id="rId3" Type="http://schemas.openxmlformats.org/officeDocument/2006/relationships/hyperlink" Target="https://opendata.cbs.nl/statline/#/CBS/nl/dataset/7343nr/table?ts=1586777560583" TargetMode="External" /><Relationship Id="rId4" Type="http://schemas.openxmlformats.org/officeDocument/2006/relationships/hyperlink" Target="https://opendata.cbs.nl/statline/#/CBS/nl/dataset/84087NED/table?ts=1586909625255" TargetMode="External" /><Relationship Id="rId5" Type="http://schemas.openxmlformats.org/officeDocument/2006/relationships/hyperlink" Target="https://opendata.cbs.nl/statline/#/CBS/nl/dataset/7343nr/table?ts=1586777560583" TargetMode="External" /><Relationship Id="rId6" Type="http://schemas.openxmlformats.org/officeDocument/2006/relationships/hyperlink" Target="https://opendata.cbs.nl/statline/#/CBS/nl/dataset/84087NED/table?ts=1586909625255" TargetMode="External" /><Relationship Id="rId7" Type="http://schemas.openxmlformats.org/officeDocument/2006/relationships/hyperlink" Target="https://opendata.cbs.nl/statline/#/CBS/nl/dataset/7343nr/table?ts=1586777560583" TargetMode="External" /><Relationship Id="rId8" Type="http://schemas.openxmlformats.org/officeDocument/2006/relationships/hyperlink" Target="https://opendata.cbs.nl/statline/#/CBS/nl/dataset/84087NED/table?ts=1586909625255" TargetMode="External" /><Relationship Id="rId9" Type="http://schemas.openxmlformats.org/officeDocument/2006/relationships/hyperlink" Target="https://opendata.cbs.nl/statline/#/CBS/nl/dataset/37543/table?ts=1586772601886" TargetMode="External" /><Relationship Id="rId10" Type="http://schemas.openxmlformats.org/officeDocument/2006/relationships/hyperlink" Target="https://opendata.cbs.nl/#/CBS/nl/dataset/82838NED/table?ts=1615454965654" TargetMode="External" /><Relationship Id="rId11" Type="http://schemas.openxmlformats.org/officeDocument/2006/relationships/hyperlink" Target="https://opendata.cbs.nl/statline/#/CBS/nl/dataset/37543/table?ts=1586772601886" TargetMode="External" /><Relationship Id="rId12" Type="http://schemas.openxmlformats.org/officeDocument/2006/relationships/hyperlink" Target="https://opendata.cbs.nl/statline/#/CBS/nl/dataset/71447ned/table?ts=1586945810435" TargetMode="External" /><Relationship Id="rId13" Type="http://schemas.openxmlformats.org/officeDocument/2006/relationships/hyperlink" Target="https://web.archive.org/web/20201128222656if_/https://www.salaris-informatie.nl/wettelijk-minimumloon/historie-wettelijk-minimumloon#1-juli-2019" TargetMode="External" /><Relationship Id="rId14" Type="http://schemas.openxmlformats.org/officeDocument/2006/relationships/hyperlink" Target="https://opendata.cbs.nl/statline/#/CBS/nl/dataset/80309ned/table?ts=1591006791287" TargetMode="External" /><Relationship Id="rId15" Type="http://schemas.openxmlformats.org/officeDocument/2006/relationships/hyperlink" Target="https://opendata.cbs.nl/statline/#/CBS/nl/dataset/81975NED/table?ts=1591007099782" TargetMode="External" /><Relationship Id="rId16" Type="http://schemas.openxmlformats.org/officeDocument/2006/relationships/hyperlink" Target="https://opendata.cbs.nl/statline/#/CBS/nl/dataset/83935NED/table?ts=1591008015334" TargetMode="External" /><Relationship Id="rId17" Type="http://schemas.openxmlformats.org/officeDocument/2006/relationships/hyperlink" Target="https://opendata.cbs.nl/statline/#/CBS/nl/dataset/37543/table?ts=1586779383343" TargetMode="External" /><Relationship Id="rId18" Type="http://schemas.openxmlformats.org/officeDocument/2006/relationships/hyperlink" Target="https://opendata.cbs.nl/statline/#/CBS/nl/dataset/84163NED/table?ts=158690821696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.cbs.nl/statline/#/CBS/nl/dataset/37543/table?ts=1586772601886" TargetMode="External" /><Relationship Id="rId2" Type="http://schemas.openxmlformats.org/officeDocument/2006/relationships/hyperlink" Target="https://opendata.cbs.nl/#/CBS/nl/dataset/82838NED/table?ts=161545496565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.cbs.nl/statline/#/CBS/nl/dataset/80309ned/table?ts=1591006791287" TargetMode="External" /><Relationship Id="rId2" Type="http://schemas.openxmlformats.org/officeDocument/2006/relationships/hyperlink" Target="https://opendata.cbs.nl/statline/#/CBS/nl/dataset/81975NED/table?ts=1591007099782" TargetMode="External" /><Relationship Id="rId3" Type="http://schemas.openxmlformats.org/officeDocument/2006/relationships/hyperlink" Target="https://opendata.cbs.nl/statline/#/CBS/nl/dataset/83935NED/table?ts=1591008015334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0" zoomScaleNormal="70" zoomScalePageLayoutView="0" workbookViewId="0" topLeftCell="A1">
      <selection activeCell="E24" sqref="E24"/>
    </sheetView>
  </sheetViews>
  <sheetFormatPr defaultColWidth="11.57421875" defaultRowHeight="12.75"/>
  <cols>
    <col min="1" max="1" width="48.28125" style="0" customWidth="1"/>
    <col min="2" max="2" width="19.421875" style="0" customWidth="1"/>
    <col min="3" max="3" width="30.7109375" style="0" customWidth="1"/>
    <col min="4" max="4" width="25.57421875" style="0" customWidth="1"/>
    <col min="5" max="5" width="20.57421875" style="1" customWidth="1"/>
  </cols>
  <sheetData>
    <row r="1" spans="1:3" ht="23.25">
      <c r="A1" s="2" t="s">
        <v>0</v>
      </c>
      <c r="B1" s="3"/>
      <c r="C1" s="3"/>
    </row>
    <row r="3" spans="1:3" ht="18">
      <c r="A3" s="4" t="s">
        <v>1</v>
      </c>
      <c r="B3" s="5"/>
      <c r="C3" s="5"/>
    </row>
    <row r="4" spans="1:3" ht="63.75">
      <c r="A4" s="6" t="s">
        <v>2</v>
      </c>
      <c r="B4" s="6"/>
      <c r="C4" s="6"/>
    </row>
    <row r="5" spans="1:5" ht="12.75" customHeight="1">
      <c r="A5" s="7" t="s">
        <v>3</v>
      </c>
      <c r="B5" s="64" t="s">
        <v>4</v>
      </c>
      <c r="C5" s="64"/>
      <c r="D5" s="64"/>
      <c r="E5" s="64"/>
    </row>
    <row r="6" spans="1:5" ht="12.75">
      <c r="A6" s="7"/>
      <c r="B6" s="8" t="s">
        <v>5</v>
      </c>
      <c r="C6" s="8" t="s">
        <v>6</v>
      </c>
      <c r="D6" s="8" t="s">
        <v>7</v>
      </c>
      <c r="E6" s="8" t="s">
        <v>8</v>
      </c>
    </row>
    <row r="7" spans="1:5" ht="51">
      <c r="A7" s="9" t="s">
        <v>9</v>
      </c>
      <c r="B7" s="10" t="s">
        <v>10</v>
      </c>
      <c r="C7" s="10" t="s">
        <v>11</v>
      </c>
      <c r="D7" s="11" t="s">
        <v>12</v>
      </c>
      <c r="E7" s="12" t="s">
        <v>13</v>
      </c>
    </row>
    <row r="8" spans="1:5" ht="51">
      <c r="A8" s="13"/>
      <c r="B8" s="14" t="s">
        <v>14</v>
      </c>
      <c r="C8" s="14" t="s">
        <v>15</v>
      </c>
      <c r="D8" s="15" t="s">
        <v>16</v>
      </c>
      <c r="E8" s="16" t="s">
        <v>17</v>
      </c>
    </row>
    <row r="9" spans="1:5" ht="51">
      <c r="A9" s="9" t="s">
        <v>18</v>
      </c>
      <c r="B9" s="10" t="s">
        <v>10</v>
      </c>
      <c r="C9" s="10" t="s">
        <v>19</v>
      </c>
      <c r="D9" s="11" t="s">
        <v>20</v>
      </c>
      <c r="E9" s="12" t="s">
        <v>13</v>
      </c>
    </row>
    <row r="10" spans="1:5" ht="51">
      <c r="A10" s="13"/>
      <c r="B10" s="14" t="s">
        <v>14</v>
      </c>
      <c r="C10" s="14" t="s">
        <v>21</v>
      </c>
      <c r="D10" s="15" t="s">
        <v>22</v>
      </c>
      <c r="E10" s="16" t="s">
        <v>17</v>
      </c>
    </row>
    <row r="11" spans="1:5" ht="51">
      <c r="A11" s="9" t="s">
        <v>23</v>
      </c>
      <c r="B11" s="10" t="s">
        <v>10</v>
      </c>
      <c r="C11" s="10" t="s">
        <v>24</v>
      </c>
      <c r="D11" s="11" t="s">
        <v>20</v>
      </c>
      <c r="E11" s="12" t="s">
        <v>13</v>
      </c>
    </row>
    <row r="12" spans="1:5" ht="51">
      <c r="A12" s="13"/>
      <c r="B12" s="14" t="s">
        <v>14</v>
      </c>
      <c r="C12" s="14" t="s">
        <v>25</v>
      </c>
      <c r="D12" s="15" t="s">
        <v>22</v>
      </c>
      <c r="E12" s="16" t="s">
        <v>17</v>
      </c>
    </row>
    <row r="13" spans="1:5" ht="51">
      <c r="A13" s="9" t="s">
        <v>26</v>
      </c>
      <c r="B13" s="10" t="s">
        <v>10</v>
      </c>
      <c r="C13" s="10" t="s">
        <v>27</v>
      </c>
      <c r="D13" s="10" t="s">
        <v>20</v>
      </c>
      <c r="E13" s="17" t="s">
        <v>13</v>
      </c>
    </row>
    <row r="14" spans="1:5" ht="51">
      <c r="A14" s="13"/>
      <c r="B14" s="14" t="s">
        <v>14</v>
      </c>
      <c r="C14" s="14" t="s">
        <v>28</v>
      </c>
      <c r="D14" s="14" t="s">
        <v>22</v>
      </c>
      <c r="E14" s="18" t="s">
        <v>17</v>
      </c>
    </row>
    <row r="15" spans="1:5" ht="51">
      <c r="A15" s="9" t="s">
        <v>29</v>
      </c>
      <c r="B15" s="10" t="s">
        <v>30</v>
      </c>
      <c r="C15" s="10" t="s">
        <v>31</v>
      </c>
      <c r="D15" s="10" t="s">
        <v>32</v>
      </c>
      <c r="E15" s="17" t="s">
        <v>33</v>
      </c>
    </row>
    <row r="16" spans="1:5" ht="51">
      <c r="A16" s="13"/>
      <c r="B16" s="14" t="s">
        <v>34</v>
      </c>
      <c r="C16" s="14" t="s">
        <v>35</v>
      </c>
      <c r="D16" s="14" t="s">
        <v>36</v>
      </c>
      <c r="E16" s="18" t="s">
        <v>37</v>
      </c>
    </row>
    <row r="17" spans="1:5" ht="51">
      <c r="A17" s="9" t="s">
        <v>38</v>
      </c>
      <c r="B17" s="10" t="s">
        <v>39</v>
      </c>
      <c r="C17" s="10" t="s">
        <v>40</v>
      </c>
      <c r="D17" s="10" t="s">
        <v>32</v>
      </c>
      <c r="E17" s="17" t="s">
        <v>33</v>
      </c>
    </row>
    <row r="18" spans="1:5" ht="51">
      <c r="A18" s="19"/>
      <c r="B18" t="s">
        <v>41</v>
      </c>
      <c r="C18" t="s">
        <v>38</v>
      </c>
      <c r="D18" t="s">
        <v>42</v>
      </c>
      <c r="E18" s="20" t="s">
        <v>43</v>
      </c>
    </row>
    <row r="19" spans="1:5" ht="102">
      <c r="A19" s="21"/>
      <c r="B19" s="22" t="s">
        <v>44</v>
      </c>
      <c r="C19" s="22" t="s">
        <v>45</v>
      </c>
      <c r="D19" s="22" t="s">
        <v>46</v>
      </c>
      <c r="E19" s="18" t="s">
        <v>47</v>
      </c>
    </row>
    <row r="23" ht="12.75">
      <c r="A23" s="5" t="s">
        <v>48</v>
      </c>
    </row>
    <row r="24" ht="63.75">
      <c r="A24" s="6" t="s">
        <v>49</v>
      </c>
    </row>
    <row r="26" ht="12.75">
      <c r="A26" s="5" t="s">
        <v>50</v>
      </c>
    </row>
    <row r="27" ht="12.75">
      <c r="A27" s="23" t="s">
        <v>51</v>
      </c>
    </row>
    <row r="28" spans="1:4" ht="12.75">
      <c r="A28" s="8" t="s">
        <v>5</v>
      </c>
      <c r="B28" s="8" t="s">
        <v>6</v>
      </c>
      <c r="C28" s="8" t="s">
        <v>7</v>
      </c>
      <c r="D28" s="8" t="s">
        <v>8</v>
      </c>
    </row>
    <row r="29" spans="1:4" ht="38.25">
      <c r="A29" s="24" t="s">
        <v>52</v>
      </c>
      <c r="B29" s="24" t="s">
        <v>53</v>
      </c>
      <c r="C29" s="24" t="s">
        <v>54</v>
      </c>
      <c r="D29" s="25" t="s">
        <v>55</v>
      </c>
    </row>
    <row r="30" spans="1:4" ht="51">
      <c r="A30" s="24" t="s">
        <v>56</v>
      </c>
      <c r="B30" s="24" t="s">
        <v>57</v>
      </c>
      <c r="C30" s="24" t="s">
        <v>58</v>
      </c>
      <c r="D30" s="25" t="s">
        <v>59</v>
      </c>
    </row>
    <row r="31" spans="1:4" ht="51">
      <c r="A31" s="24" t="s">
        <v>60</v>
      </c>
      <c r="B31" s="24" t="s">
        <v>61</v>
      </c>
      <c r="C31" s="24" t="s">
        <v>62</v>
      </c>
      <c r="D31" s="25" t="s">
        <v>63</v>
      </c>
    </row>
    <row r="32" ht="12.75">
      <c r="A32" t="s">
        <v>64</v>
      </c>
    </row>
    <row r="34" ht="12.75">
      <c r="A34" s="5" t="s">
        <v>65</v>
      </c>
    </row>
    <row r="35" spans="1:4" ht="12.75">
      <c r="A35" s="8" t="s">
        <v>5</v>
      </c>
      <c r="B35" s="8" t="s">
        <v>6</v>
      </c>
      <c r="C35" s="8" t="s">
        <v>7</v>
      </c>
      <c r="D35" s="8" t="s">
        <v>8</v>
      </c>
    </row>
    <row r="36" spans="1:4" ht="38.25">
      <c r="A36" s="24" t="s">
        <v>66</v>
      </c>
      <c r="B36" s="24" t="s">
        <v>67</v>
      </c>
      <c r="C36" s="24" t="s">
        <v>32</v>
      </c>
      <c r="D36" s="25" t="s">
        <v>68</v>
      </c>
    </row>
    <row r="37" spans="1:4" ht="51">
      <c r="A37" s="24" t="s">
        <v>69</v>
      </c>
      <c r="B37" s="24" t="s">
        <v>70</v>
      </c>
      <c r="C37" s="24" t="s">
        <v>71</v>
      </c>
      <c r="D37" s="25" t="s">
        <v>72</v>
      </c>
    </row>
    <row r="38" spans="1:4" ht="12.75">
      <c r="A38" s="24"/>
      <c r="B38" s="24"/>
      <c r="C38" s="24"/>
      <c r="D38" s="25"/>
    </row>
  </sheetData>
  <sheetProtection selectLockedCells="1" selectUnlockedCells="1"/>
  <mergeCells count="1">
    <mergeCell ref="B5:E5"/>
  </mergeCells>
  <hyperlinks>
    <hyperlink ref="E7" r:id="rId1" display="https://opendata.cbs.nl/statline/#/CBS/nl/dataset/7343nr/table?ts=1586777560583"/>
    <hyperlink ref="E8" r:id="rId2" display="https://opendata.cbs.nl/statline/#/CBS/nl/dataset/84087NED/table?ts=1586909625255"/>
    <hyperlink ref="E9" r:id="rId3" display="https://opendata.cbs.nl/statline/#/CBS/nl/dataset/7343nr/table?ts=1586777560583"/>
    <hyperlink ref="E10" r:id="rId4" display="https://opendata.cbs.nl/statline/#/CBS/nl/dataset/84087NED/table?ts=1586909625255"/>
    <hyperlink ref="E11" r:id="rId5" display="https://opendata.cbs.nl/statline/#/CBS/nl/dataset/7343nr/table?ts=1586777560583"/>
    <hyperlink ref="E12" r:id="rId6" display="https://opendata.cbs.nl/statline/#/CBS/nl/dataset/84087NED/table?ts=1586909625255"/>
    <hyperlink ref="E13" r:id="rId7" display="https://opendata.cbs.nl/statline/#/CBS/nl/dataset/7343nr/table?ts=1586777560583"/>
    <hyperlink ref="E14" r:id="rId8" display="https://opendata.cbs.nl/statline/#/CBS/nl/dataset/84087NED/table?ts=1586909625255"/>
    <hyperlink ref="E15" r:id="rId9" display="https://opendata.cbs.nl/statline/#/CBS/nl/dataset/37543/table?ts=1586772601886"/>
    <hyperlink ref="E16" r:id="rId10" display="https://opendata.cbs.nl/#/CBS/nl/dataset/82838NED/table?ts=1615454965654"/>
    <hyperlink ref="E17" r:id="rId11" display="https://opendata.cbs.nl/statline/#/CBS/nl/dataset/37543/table?ts=1586772601886"/>
    <hyperlink ref="E18" r:id="rId12" display="https://opendata.cbs.nl/statline/#/CBS/nl/dataset/71447ned/table?ts=1586945810435"/>
    <hyperlink ref="E19" r:id="rId13" display="https://web.archive.org/web/20201128222656if_/https://www.salaris-informatie.nl/wettelijk-minimumloon/historie-wettelijk-minimumloon#1-juli-2019"/>
    <hyperlink ref="D29" r:id="rId14" display="https://opendata.cbs.nl/statline/#/CBS/nl/dataset/80309ned/table?ts=1591006791287"/>
    <hyperlink ref="D30" r:id="rId15" display="https://opendata.cbs.nl/statline/#/CBS/nl/dataset/81975NED/table?ts=1591007099782"/>
    <hyperlink ref="D31" r:id="rId16" display="https://opendata.cbs.nl/statline/#/CBS/nl/dataset/83935NED/table?ts=1591008015334"/>
    <hyperlink ref="D36" r:id="rId17" display="https://opendata.cbs.nl/statline/#/CBS/nl/dataset/37543/table?ts=1586779383343"/>
    <hyperlink ref="D37" r:id="rId18" display="https://opendata.cbs.nl/statline/#/CBS/nl/dataset/84163NED/table?ts=1586908216968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57421875" defaultRowHeight="12.75"/>
  <cols>
    <col min="1" max="3" width="11.57421875" style="0" customWidth="1"/>
    <col min="4" max="4" width="13.7109375" style="0" customWidth="1"/>
  </cols>
  <sheetData>
    <row r="1" spans="2:3" s="1" customFormat="1" ht="89.25">
      <c r="B1" s="20" t="s">
        <v>33</v>
      </c>
      <c r="C1" s="20" t="s">
        <v>37</v>
      </c>
    </row>
    <row r="2" spans="2:4" s="1" customFormat="1" ht="114.75">
      <c r="B2" s="1" t="s">
        <v>73</v>
      </c>
      <c r="C2" s="1" t="s">
        <v>74</v>
      </c>
      <c r="D2" s="26" t="s">
        <v>75</v>
      </c>
    </row>
    <row r="3" spans="1:5" ht="12.75">
      <c r="A3">
        <v>1950</v>
      </c>
      <c r="B3">
        <v>20</v>
      </c>
      <c r="D3" s="27">
        <f aca="true" t="shared" si="0" ref="D3:D24">B3</f>
        <v>20</v>
      </c>
      <c r="E3" s="28"/>
    </row>
    <row r="4" spans="1:5" ht="12.75">
      <c r="A4">
        <v>1951</v>
      </c>
      <c r="B4">
        <v>22</v>
      </c>
      <c r="D4" s="27">
        <f t="shared" si="0"/>
        <v>22</v>
      </c>
      <c r="E4" s="28"/>
    </row>
    <row r="5" spans="1:5" ht="12.75">
      <c r="A5">
        <v>1952</v>
      </c>
      <c r="B5">
        <v>22</v>
      </c>
      <c r="D5" s="27">
        <f t="shared" si="0"/>
        <v>22</v>
      </c>
      <c r="E5" s="28"/>
    </row>
    <row r="6" spans="1:5" ht="12.75">
      <c r="A6">
        <v>1953</v>
      </c>
      <c r="B6">
        <v>22</v>
      </c>
      <c r="D6" s="27">
        <f t="shared" si="0"/>
        <v>22</v>
      </c>
      <c r="E6" s="28"/>
    </row>
    <row r="7" spans="1:5" ht="12.75">
      <c r="A7">
        <v>1954</v>
      </c>
      <c r="B7">
        <v>25</v>
      </c>
      <c r="D7" s="27">
        <f t="shared" si="0"/>
        <v>25</v>
      </c>
      <c r="E7" s="28"/>
    </row>
    <row r="8" spans="1:5" ht="12.75">
      <c r="A8">
        <v>1955</v>
      </c>
      <c r="B8">
        <v>27</v>
      </c>
      <c r="D8" s="27">
        <f t="shared" si="0"/>
        <v>27</v>
      </c>
      <c r="E8" s="28"/>
    </row>
    <row r="9" spans="1:5" ht="12.75">
      <c r="A9">
        <v>1956</v>
      </c>
      <c r="B9">
        <v>28</v>
      </c>
      <c r="D9" s="27">
        <f t="shared" si="0"/>
        <v>28</v>
      </c>
      <c r="E9" s="28"/>
    </row>
    <row r="10" spans="1:5" ht="12.75">
      <c r="A10">
        <v>1957</v>
      </c>
      <c r="B10">
        <v>31</v>
      </c>
      <c r="D10" s="27">
        <f t="shared" si="0"/>
        <v>31</v>
      </c>
      <c r="E10" s="28"/>
    </row>
    <row r="11" spans="1:5" ht="12.75">
      <c r="A11">
        <v>1958</v>
      </c>
      <c r="B11">
        <v>32</v>
      </c>
      <c r="D11" s="27">
        <f t="shared" si="0"/>
        <v>32</v>
      </c>
      <c r="E11" s="28"/>
    </row>
    <row r="12" spans="1:5" ht="12.75">
      <c r="A12">
        <v>1959</v>
      </c>
      <c r="B12">
        <v>33</v>
      </c>
      <c r="D12" s="27">
        <f t="shared" si="0"/>
        <v>33</v>
      </c>
      <c r="E12" s="28"/>
    </row>
    <row r="13" spans="1:5" ht="12.75">
      <c r="A13">
        <v>1960</v>
      </c>
      <c r="B13">
        <v>36</v>
      </c>
      <c r="D13" s="27">
        <f t="shared" si="0"/>
        <v>36</v>
      </c>
      <c r="E13" s="28"/>
    </row>
    <row r="14" spans="1:5" ht="12.75">
      <c r="A14">
        <v>1961</v>
      </c>
      <c r="B14">
        <v>37</v>
      </c>
      <c r="D14" s="27">
        <f t="shared" si="0"/>
        <v>37</v>
      </c>
      <c r="E14" s="28"/>
    </row>
    <row r="15" spans="1:5" ht="12.75">
      <c r="A15">
        <v>1962</v>
      </c>
      <c r="B15">
        <v>40</v>
      </c>
      <c r="D15" s="27">
        <f t="shared" si="0"/>
        <v>40</v>
      </c>
      <c r="E15" s="28"/>
    </row>
    <row r="16" spans="1:5" ht="12.75">
      <c r="A16">
        <v>1963</v>
      </c>
      <c r="B16">
        <v>43</v>
      </c>
      <c r="D16" s="27">
        <f t="shared" si="0"/>
        <v>43</v>
      </c>
      <c r="E16" s="28"/>
    </row>
    <row r="17" spans="1:5" ht="12.75">
      <c r="A17">
        <v>1964</v>
      </c>
      <c r="B17">
        <v>50</v>
      </c>
      <c r="D17" s="27">
        <f t="shared" si="0"/>
        <v>50</v>
      </c>
      <c r="E17" s="28"/>
    </row>
    <row r="18" spans="1:5" ht="12.75">
      <c r="A18">
        <v>1965</v>
      </c>
      <c r="B18">
        <v>55</v>
      </c>
      <c r="D18" s="27">
        <f t="shared" si="0"/>
        <v>55</v>
      </c>
      <c r="E18" s="28"/>
    </row>
    <row r="19" spans="1:5" ht="12.75">
      <c r="A19">
        <v>1966</v>
      </c>
      <c r="B19">
        <v>60</v>
      </c>
      <c r="D19" s="27">
        <f t="shared" si="0"/>
        <v>60</v>
      </c>
      <c r="E19" s="28"/>
    </row>
    <row r="20" spans="1:5" ht="12.75">
      <c r="A20">
        <v>1967</v>
      </c>
      <c r="B20">
        <v>64</v>
      </c>
      <c r="D20" s="27">
        <f t="shared" si="0"/>
        <v>64</v>
      </c>
      <c r="E20" s="28"/>
    </row>
    <row r="21" spans="1:5" ht="12.75">
      <c r="A21">
        <v>1968</v>
      </c>
      <c r="B21">
        <v>67</v>
      </c>
      <c r="D21" s="27">
        <f t="shared" si="0"/>
        <v>67</v>
      </c>
      <c r="E21" s="28"/>
    </row>
    <row r="22" spans="1:5" ht="12.75">
      <c r="A22">
        <v>1969</v>
      </c>
      <c r="B22">
        <v>73</v>
      </c>
      <c r="D22" s="27">
        <f t="shared" si="0"/>
        <v>73</v>
      </c>
      <c r="E22" s="28"/>
    </row>
    <row r="23" spans="1:5" ht="12.75">
      <c r="A23">
        <v>1970</v>
      </c>
      <c r="B23">
        <v>80</v>
      </c>
      <c r="D23" s="27">
        <f t="shared" si="0"/>
        <v>80</v>
      </c>
      <c r="E23" s="28"/>
    </row>
    <row r="24" spans="1:5" ht="12.75">
      <c r="A24">
        <v>1971</v>
      </c>
      <c r="B24">
        <v>89</v>
      </c>
      <c r="D24" s="27">
        <f t="shared" si="0"/>
        <v>89</v>
      </c>
      <c r="E24" s="28"/>
    </row>
    <row r="25" spans="1:5" ht="12.75">
      <c r="A25">
        <v>1972</v>
      </c>
      <c r="B25">
        <v>100</v>
      </c>
      <c r="C25">
        <v>26.3</v>
      </c>
      <c r="D25" s="27">
        <f aca="true" t="shared" si="1" ref="D25:D56">C25/$C$25*100</f>
        <v>100</v>
      </c>
      <c r="E25" s="28"/>
    </row>
    <row r="26" spans="1:5" ht="12.75">
      <c r="A26">
        <v>1973</v>
      </c>
      <c r="C26">
        <v>29.5</v>
      </c>
      <c r="D26" s="27">
        <f t="shared" si="1"/>
        <v>112.16730038022813</v>
      </c>
      <c r="E26" s="28"/>
    </row>
    <row r="27" spans="1:5" ht="12.75">
      <c r="A27">
        <v>1974</v>
      </c>
      <c r="C27">
        <v>33.7</v>
      </c>
      <c r="D27" s="27">
        <f t="shared" si="1"/>
        <v>128.13688212927755</v>
      </c>
      <c r="E27" s="28"/>
    </row>
    <row r="28" spans="1:5" ht="12.75">
      <c r="A28">
        <v>1975</v>
      </c>
      <c r="C28">
        <v>37.9</v>
      </c>
      <c r="D28" s="27">
        <f t="shared" si="1"/>
        <v>144.106463878327</v>
      </c>
      <c r="E28" s="28"/>
    </row>
    <row r="29" spans="1:5" ht="12.75">
      <c r="A29">
        <v>1976</v>
      </c>
      <c r="C29">
        <v>41.4</v>
      </c>
      <c r="D29" s="27">
        <f t="shared" si="1"/>
        <v>157.4144486692015</v>
      </c>
      <c r="E29" s="28"/>
    </row>
    <row r="30" spans="1:5" ht="12.75">
      <c r="A30">
        <v>1977</v>
      </c>
      <c r="C30">
        <v>44.5</v>
      </c>
      <c r="D30" s="27">
        <f t="shared" si="1"/>
        <v>169.20152091254752</v>
      </c>
      <c r="E30" s="28"/>
    </row>
    <row r="31" spans="1:5" ht="12.75">
      <c r="A31">
        <v>1978</v>
      </c>
      <c r="C31">
        <v>47.1</v>
      </c>
      <c r="D31" s="27">
        <f t="shared" si="1"/>
        <v>179.0874524714829</v>
      </c>
      <c r="E31" s="28"/>
    </row>
    <row r="32" spans="1:5" ht="12.75">
      <c r="A32">
        <v>1979</v>
      </c>
      <c r="C32">
        <v>49.5</v>
      </c>
      <c r="D32" s="27">
        <f t="shared" si="1"/>
        <v>188.21292775665398</v>
      </c>
      <c r="E32" s="28"/>
    </row>
    <row r="33" spans="1:5" ht="12.75">
      <c r="A33">
        <v>1980</v>
      </c>
      <c r="C33">
        <v>51.4</v>
      </c>
      <c r="D33" s="27">
        <f t="shared" si="1"/>
        <v>195.43726235741443</v>
      </c>
      <c r="E33" s="28"/>
    </row>
    <row r="34" spans="1:5" ht="12.75">
      <c r="A34">
        <v>1981</v>
      </c>
      <c r="C34">
        <v>52.7</v>
      </c>
      <c r="D34" s="27">
        <f t="shared" si="1"/>
        <v>200.38022813688215</v>
      </c>
      <c r="E34" s="28"/>
    </row>
    <row r="35" spans="1:5" ht="12.75">
      <c r="A35">
        <v>1982</v>
      </c>
      <c r="C35">
        <v>56.1</v>
      </c>
      <c r="D35" s="27">
        <f t="shared" si="1"/>
        <v>213.30798479087454</v>
      </c>
      <c r="E35" s="28"/>
    </row>
    <row r="36" spans="1:5" ht="12.75">
      <c r="A36">
        <v>1983</v>
      </c>
      <c r="C36">
        <v>56.6</v>
      </c>
      <c r="D36" s="27">
        <f t="shared" si="1"/>
        <v>215.20912547528516</v>
      </c>
      <c r="E36" s="28"/>
    </row>
    <row r="37" spans="1:5" ht="12.75">
      <c r="A37">
        <v>1984</v>
      </c>
      <c r="C37">
        <v>56.4</v>
      </c>
      <c r="D37" s="27">
        <f t="shared" si="1"/>
        <v>214.4486692015209</v>
      </c>
      <c r="E37" s="28"/>
    </row>
    <row r="38" spans="1:5" ht="12.75">
      <c r="A38">
        <v>1985</v>
      </c>
      <c r="C38">
        <v>56.8</v>
      </c>
      <c r="D38" s="27">
        <f t="shared" si="1"/>
        <v>215.9695817490494</v>
      </c>
      <c r="E38" s="28"/>
    </row>
    <row r="39" spans="1:5" ht="12.75">
      <c r="A39">
        <v>1986</v>
      </c>
      <c r="C39">
        <v>57.4</v>
      </c>
      <c r="D39" s="27">
        <f t="shared" si="1"/>
        <v>218.25095057034218</v>
      </c>
      <c r="E39" s="28"/>
    </row>
    <row r="40" spans="1:5" ht="12.75">
      <c r="A40">
        <v>1987</v>
      </c>
      <c r="C40">
        <v>57.8</v>
      </c>
      <c r="D40" s="27">
        <f t="shared" si="1"/>
        <v>219.7718631178707</v>
      </c>
      <c r="E40" s="28"/>
    </row>
    <row r="41" spans="1:5" ht="12.75">
      <c r="A41">
        <v>1988</v>
      </c>
      <c r="C41">
        <v>58.1</v>
      </c>
      <c r="D41" s="27">
        <f t="shared" si="1"/>
        <v>220.9125475285171</v>
      </c>
      <c r="E41" s="28"/>
    </row>
    <row r="42" spans="1:5" ht="12.75">
      <c r="A42">
        <v>1989</v>
      </c>
      <c r="C42">
        <v>59.1</v>
      </c>
      <c r="D42" s="27">
        <f t="shared" si="1"/>
        <v>224.7148288973384</v>
      </c>
      <c r="E42" s="28"/>
    </row>
    <row r="43" spans="1:5" ht="12.75">
      <c r="A43">
        <v>1990</v>
      </c>
      <c r="C43">
        <v>61.1</v>
      </c>
      <c r="D43" s="27">
        <f t="shared" si="1"/>
        <v>232.319391634981</v>
      </c>
      <c r="E43" s="28"/>
    </row>
    <row r="44" spans="1:5" ht="12.75">
      <c r="A44">
        <v>1991</v>
      </c>
      <c r="C44">
        <v>63.2</v>
      </c>
      <c r="D44" s="27">
        <f t="shared" si="1"/>
        <v>240.30418250950572</v>
      </c>
      <c r="E44" s="28"/>
    </row>
    <row r="45" spans="1:5" ht="12.75">
      <c r="A45">
        <v>1992</v>
      </c>
      <c r="C45">
        <v>65.6</v>
      </c>
      <c r="D45" s="27">
        <f t="shared" si="1"/>
        <v>249.42965779467676</v>
      </c>
      <c r="E45" s="28"/>
    </row>
    <row r="46" spans="1:5" ht="12.75">
      <c r="A46">
        <v>1993</v>
      </c>
      <c r="C46">
        <v>67.8</v>
      </c>
      <c r="D46" s="27">
        <f t="shared" si="1"/>
        <v>257.7946768060836</v>
      </c>
      <c r="E46" s="28"/>
    </row>
    <row r="47" spans="1:5" ht="12.75">
      <c r="A47">
        <v>1994</v>
      </c>
      <c r="C47">
        <v>68.7</v>
      </c>
      <c r="D47" s="27">
        <f t="shared" si="1"/>
        <v>261.21673003802283</v>
      </c>
      <c r="E47" s="28"/>
    </row>
    <row r="48" spans="1:5" ht="12.75">
      <c r="A48">
        <v>1995</v>
      </c>
      <c r="C48">
        <v>69.5</v>
      </c>
      <c r="D48" s="27">
        <f t="shared" si="1"/>
        <v>264.2585551330798</v>
      </c>
      <c r="E48" s="28"/>
    </row>
    <row r="49" spans="1:5" ht="12.75">
      <c r="A49">
        <v>1996</v>
      </c>
      <c r="C49">
        <v>70.7</v>
      </c>
      <c r="D49" s="27">
        <f t="shared" si="1"/>
        <v>268.8212927756654</v>
      </c>
      <c r="E49" s="28"/>
    </row>
    <row r="50" spans="1:5" ht="12.75">
      <c r="A50">
        <v>1997</v>
      </c>
      <c r="C50">
        <v>72.1</v>
      </c>
      <c r="D50" s="27">
        <f t="shared" si="1"/>
        <v>274.14448669201516</v>
      </c>
      <c r="E50" s="28"/>
    </row>
    <row r="51" spans="1:5" ht="12.75">
      <c r="A51">
        <v>1998</v>
      </c>
      <c r="C51">
        <v>74.1</v>
      </c>
      <c r="D51" s="27">
        <f t="shared" si="1"/>
        <v>281.74904942965776</v>
      </c>
      <c r="E51" s="28"/>
    </row>
    <row r="52" spans="1:5" ht="12.75">
      <c r="A52">
        <v>1999</v>
      </c>
      <c r="C52">
        <v>76.3</v>
      </c>
      <c r="D52" s="27">
        <f t="shared" si="1"/>
        <v>290.1140684410646</v>
      </c>
      <c r="E52" s="28"/>
    </row>
    <row r="53" spans="1:5" ht="12.75">
      <c r="A53">
        <v>2000</v>
      </c>
      <c r="C53">
        <v>78.8</v>
      </c>
      <c r="D53" s="27">
        <f t="shared" si="1"/>
        <v>299.6197718631179</v>
      </c>
      <c r="E53" s="28"/>
    </row>
    <row r="54" spans="1:5" ht="12.75">
      <c r="A54">
        <v>2001</v>
      </c>
      <c r="C54">
        <v>82.2</v>
      </c>
      <c r="D54" s="27">
        <f t="shared" si="1"/>
        <v>312.54752851711027</v>
      </c>
      <c r="E54" s="28"/>
    </row>
    <row r="55" spans="1:5" ht="12.75">
      <c r="A55">
        <v>2002</v>
      </c>
      <c r="C55">
        <v>85.2</v>
      </c>
      <c r="D55" s="27">
        <f t="shared" si="1"/>
        <v>323.95437262357416</v>
      </c>
      <c r="E55" s="28"/>
    </row>
    <row r="56" spans="1:5" ht="12.75">
      <c r="A56">
        <v>2003</v>
      </c>
      <c r="C56">
        <v>87.6</v>
      </c>
      <c r="D56" s="27">
        <f t="shared" si="1"/>
        <v>333.0798479087452</v>
      </c>
      <c r="E56" s="28"/>
    </row>
    <row r="57" spans="1:5" ht="12.75">
      <c r="A57">
        <v>2004</v>
      </c>
      <c r="C57">
        <v>88.7</v>
      </c>
      <c r="D57" s="27">
        <f aca="true" t="shared" si="2" ref="D57:D88">C57/$C$25*100</f>
        <v>337.2623574144487</v>
      </c>
      <c r="E57" s="28"/>
    </row>
    <row r="58" spans="1:5" ht="12.75">
      <c r="A58">
        <v>2005</v>
      </c>
      <c r="C58">
        <v>89.3</v>
      </c>
      <c r="D58" s="27">
        <f t="shared" si="2"/>
        <v>339.5437262357414</v>
      </c>
      <c r="E58" s="28"/>
    </row>
    <row r="59" spans="1:5" ht="12.75">
      <c r="A59">
        <v>2006</v>
      </c>
      <c r="C59">
        <v>91.2</v>
      </c>
      <c r="D59" s="27">
        <f t="shared" si="2"/>
        <v>346.7680608365019</v>
      </c>
      <c r="E59" s="28"/>
    </row>
    <row r="60" spans="1:5" ht="12.75">
      <c r="A60">
        <v>2007</v>
      </c>
      <c r="C60">
        <v>93</v>
      </c>
      <c r="D60" s="27">
        <f t="shared" si="2"/>
        <v>353.61216730038024</v>
      </c>
      <c r="E60" s="28"/>
    </row>
    <row r="61" spans="1:5" ht="12.75">
      <c r="A61">
        <v>2008</v>
      </c>
      <c r="C61">
        <v>96.3</v>
      </c>
      <c r="D61" s="27">
        <f t="shared" si="2"/>
        <v>366.15969581749044</v>
      </c>
      <c r="E61" s="28"/>
    </row>
    <row r="62" spans="1:5" ht="12.75">
      <c r="A62">
        <v>2009</v>
      </c>
      <c r="C62">
        <v>98.9</v>
      </c>
      <c r="D62" s="27">
        <f t="shared" si="2"/>
        <v>376.0456273764259</v>
      </c>
      <c r="E62" s="28"/>
    </row>
    <row r="63" spans="1:5" ht="12.75">
      <c r="A63">
        <v>2010</v>
      </c>
      <c r="C63">
        <v>100</v>
      </c>
      <c r="D63" s="27">
        <f t="shared" si="2"/>
        <v>380.22813688212926</v>
      </c>
      <c r="E63" s="28"/>
    </row>
    <row r="64" spans="1:5" ht="12.75">
      <c r="A64">
        <v>2011</v>
      </c>
      <c r="C64">
        <v>101.1</v>
      </c>
      <c r="D64" s="27">
        <f t="shared" si="2"/>
        <v>384.4106463878327</v>
      </c>
      <c r="E64" s="28"/>
    </row>
    <row r="65" spans="1:5" ht="12.75">
      <c r="A65">
        <v>2012</v>
      </c>
      <c r="C65">
        <v>102.6</v>
      </c>
      <c r="D65" s="27">
        <f t="shared" si="2"/>
        <v>390.1140684410646</v>
      </c>
      <c r="E65" s="28"/>
    </row>
    <row r="66" spans="1:5" ht="12.75">
      <c r="A66">
        <v>2013</v>
      </c>
      <c r="C66">
        <v>103.7</v>
      </c>
      <c r="D66" s="27">
        <f t="shared" si="2"/>
        <v>394.2965779467681</v>
      </c>
      <c r="E66" s="28"/>
    </row>
    <row r="67" spans="1:5" ht="12.75">
      <c r="A67">
        <v>2014</v>
      </c>
      <c r="C67">
        <v>104.7</v>
      </c>
      <c r="D67" s="27">
        <f t="shared" si="2"/>
        <v>398.0988593155894</v>
      </c>
      <c r="E67" s="28"/>
    </row>
    <row r="68" spans="1:5" ht="12.75">
      <c r="A68">
        <v>2015</v>
      </c>
      <c r="C68">
        <v>106.2</v>
      </c>
      <c r="D68" s="27">
        <f t="shared" si="2"/>
        <v>403.80228136882124</v>
      </c>
      <c r="E68" s="28"/>
    </row>
    <row r="69" spans="1:5" ht="12.75">
      <c r="A69">
        <v>2016</v>
      </c>
      <c r="C69">
        <v>108.2</v>
      </c>
      <c r="D69" s="27">
        <f t="shared" si="2"/>
        <v>411.40684410646384</v>
      </c>
      <c r="E69" s="28"/>
    </row>
    <row r="70" spans="1:5" ht="12.75">
      <c r="A70">
        <v>2017</v>
      </c>
      <c r="C70">
        <v>109.7</v>
      </c>
      <c r="D70" s="27">
        <f t="shared" si="2"/>
        <v>417.1102661596958</v>
      </c>
      <c r="E70" s="28"/>
    </row>
    <row r="71" spans="1:5" ht="12.75">
      <c r="A71">
        <v>2018</v>
      </c>
      <c r="C71">
        <v>111.9</v>
      </c>
      <c r="D71" s="29">
        <f t="shared" si="2"/>
        <v>425.4752851711027</v>
      </c>
      <c r="E71" s="28"/>
    </row>
    <row r="72" spans="1:4" ht="12.75">
      <c r="A72">
        <v>2019</v>
      </c>
      <c r="C72">
        <v>114.7</v>
      </c>
      <c r="D72" s="29">
        <f t="shared" si="2"/>
        <v>436.12167300380224</v>
      </c>
    </row>
    <row r="73" spans="1:4" ht="12.75">
      <c r="A73" t="s">
        <v>76</v>
      </c>
      <c r="C73">
        <v>117.9</v>
      </c>
      <c r="D73" s="29">
        <f t="shared" si="2"/>
        <v>448.28897338403044</v>
      </c>
    </row>
  </sheetData>
  <sheetProtection selectLockedCells="1" selectUnlockedCells="1"/>
  <hyperlinks>
    <hyperlink ref="B1" r:id="rId1" display="https://opendata.cbs.nl/statline/#/CBS/nl/dataset/37543/table?ts=1586772601886"/>
    <hyperlink ref="C1" r:id="rId2" display="https://opendata.cbs.nl/#/CBS/nl/dataset/82838NED/table?ts=1615454965654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57421875" defaultRowHeight="12.75"/>
  <sheetData>
    <row r="1" spans="2:5" ht="12.75">
      <c r="B1" s="30" t="s">
        <v>55</v>
      </c>
      <c r="C1" s="30" t="s">
        <v>59</v>
      </c>
      <c r="D1" s="30" t="s">
        <v>63</v>
      </c>
      <c r="E1" t="s">
        <v>77</v>
      </c>
    </row>
    <row r="2" spans="2:8" s="1" customFormat="1" ht="102">
      <c r="B2" s="1" t="s">
        <v>78</v>
      </c>
      <c r="C2" s="1" t="s">
        <v>79</v>
      </c>
      <c r="D2" s="1" t="s">
        <v>80</v>
      </c>
      <c r="E2" s="1" t="s">
        <v>81</v>
      </c>
      <c r="F2" s="1" t="s">
        <v>82</v>
      </c>
      <c r="G2" s="1" t="s">
        <v>83</v>
      </c>
      <c r="H2" s="26" t="s">
        <v>84</v>
      </c>
    </row>
    <row r="3" spans="1:8" ht="12.75">
      <c r="A3">
        <v>1950</v>
      </c>
      <c r="B3">
        <v>25.9</v>
      </c>
      <c r="E3">
        <f aca="true" t="shared" si="0" ref="E3:E33">B3/$B$63*100</f>
        <v>20.25019546520719</v>
      </c>
      <c r="F3">
        <f aca="true" t="shared" si="1" ref="F3:F34">E3/$E$68*100</f>
        <v>19.45263733449298</v>
      </c>
      <c r="G3">
        <f aca="true" t="shared" si="2" ref="G3:G34">F3</f>
        <v>19.45263733449298</v>
      </c>
      <c r="H3" s="31">
        <f aca="true" t="shared" si="3" ref="H3:H34">G3/$G$72*100</f>
        <v>17.912189074118768</v>
      </c>
    </row>
    <row r="4" spans="1:8" ht="12.75">
      <c r="A4">
        <v>1951</v>
      </c>
      <c r="B4">
        <v>32.8</v>
      </c>
      <c r="E4">
        <f t="shared" si="0"/>
        <v>25.645035183737292</v>
      </c>
      <c r="F4">
        <f t="shared" si="1"/>
        <v>24.635000176500764</v>
      </c>
      <c r="G4">
        <f t="shared" si="2"/>
        <v>24.635000176500764</v>
      </c>
      <c r="H4" s="31">
        <f t="shared" si="3"/>
        <v>22.684162225138827</v>
      </c>
    </row>
    <row r="5" spans="1:8" ht="12.75">
      <c r="A5">
        <v>1952</v>
      </c>
      <c r="B5">
        <v>31</v>
      </c>
      <c r="E5">
        <f t="shared" si="0"/>
        <v>24.237685691946833</v>
      </c>
      <c r="F5">
        <f t="shared" si="1"/>
        <v>23.283079435107428</v>
      </c>
      <c r="G5">
        <f t="shared" si="2"/>
        <v>23.283079435107428</v>
      </c>
      <c r="H5" s="31">
        <f t="shared" si="3"/>
        <v>21.43929966400316</v>
      </c>
    </row>
    <row r="6" spans="1:8" ht="12.75">
      <c r="A6">
        <v>1953</v>
      </c>
      <c r="B6">
        <v>30.2</v>
      </c>
      <c r="E6">
        <f t="shared" si="0"/>
        <v>23.61219702892885</v>
      </c>
      <c r="F6">
        <f t="shared" si="1"/>
        <v>22.682225772265948</v>
      </c>
      <c r="G6">
        <f t="shared" si="2"/>
        <v>22.682225772265948</v>
      </c>
      <c r="H6" s="31">
        <f t="shared" si="3"/>
        <v>20.88602741460953</v>
      </c>
    </row>
    <row r="7" spans="1:8" ht="12.75">
      <c r="A7">
        <v>1954</v>
      </c>
      <c r="B7">
        <v>30.2</v>
      </c>
      <c r="E7">
        <f t="shared" si="0"/>
        <v>23.61219702892885</v>
      </c>
      <c r="F7">
        <f t="shared" si="1"/>
        <v>22.682225772265948</v>
      </c>
      <c r="G7">
        <f t="shared" si="2"/>
        <v>22.682225772265948</v>
      </c>
      <c r="H7" s="31">
        <f t="shared" si="3"/>
        <v>20.88602741460953</v>
      </c>
    </row>
    <row r="8" spans="1:8" ht="12.75">
      <c r="A8">
        <v>1955</v>
      </c>
      <c r="B8">
        <v>31</v>
      </c>
      <c r="E8">
        <f t="shared" si="0"/>
        <v>24.237685691946833</v>
      </c>
      <c r="F8">
        <f t="shared" si="1"/>
        <v>23.283079435107428</v>
      </c>
      <c r="G8">
        <f t="shared" si="2"/>
        <v>23.283079435107428</v>
      </c>
      <c r="H8" s="31">
        <f t="shared" si="3"/>
        <v>21.43929966400316</v>
      </c>
    </row>
    <row r="9" spans="1:8" ht="12.75">
      <c r="A9">
        <v>1956</v>
      </c>
      <c r="B9">
        <v>31</v>
      </c>
      <c r="E9">
        <f t="shared" si="0"/>
        <v>24.237685691946833</v>
      </c>
      <c r="F9">
        <f t="shared" si="1"/>
        <v>23.283079435107428</v>
      </c>
      <c r="G9">
        <f t="shared" si="2"/>
        <v>23.283079435107428</v>
      </c>
      <c r="H9" s="31">
        <f t="shared" si="3"/>
        <v>21.43929966400316</v>
      </c>
    </row>
    <row r="10" spans="1:8" ht="12.75">
      <c r="A10">
        <v>1957</v>
      </c>
      <c r="B10">
        <v>31.9</v>
      </c>
      <c r="E10">
        <f t="shared" si="0"/>
        <v>24.94136043784206</v>
      </c>
      <c r="F10">
        <f t="shared" si="1"/>
        <v>23.959039805804096</v>
      </c>
      <c r="G10">
        <f t="shared" si="2"/>
        <v>23.959039805804096</v>
      </c>
      <c r="H10" s="31">
        <f t="shared" si="3"/>
        <v>22.061730944570993</v>
      </c>
    </row>
    <row r="11" spans="1:8" ht="12.75">
      <c r="A11">
        <v>1958</v>
      </c>
      <c r="B11">
        <v>31</v>
      </c>
      <c r="E11">
        <f t="shared" si="0"/>
        <v>24.237685691946833</v>
      </c>
      <c r="F11">
        <f t="shared" si="1"/>
        <v>23.283079435107428</v>
      </c>
      <c r="G11">
        <f t="shared" si="2"/>
        <v>23.283079435107428</v>
      </c>
      <c r="H11" s="31">
        <f t="shared" si="3"/>
        <v>21.43929966400316</v>
      </c>
    </row>
    <row r="12" spans="1:8" ht="12.75">
      <c r="A12">
        <v>1959</v>
      </c>
      <c r="B12">
        <v>31</v>
      </c>
      <c r="E12">
        <f t="shared" si="0"/>
        <v>24.237685691946833</v>
      </c>
      <c r="F12">
        <f t="shared" si="1"/>
        <v>23.283079435107428</v>
      </c>
      <c r="G12">
        <f t="shared" si="2"/>
        <v>23.283079435107428</v>
      </c>
      <c r="H12" s="31">
        <f t="shared" si="3"/>
        <v>21.43929966400316</v>
      </c>
    </row>
    <row r="13" spans="1:8" ht="12.75">
      <c r="A13">
        <v>1960</v>
      </c>
      <c r="B13">
        <v>31</v>
      </c>
      <c r="E13">
        <f t="shared" si="0"/>
        <v>24.237685691946833</v>
      </c>
      <c r="F13">
        <f t="shared" si="1"/>
        <v>23.283079435107428</v>
      </c>
      <c r="G13">
        <f t="shared" si="2"/>
        <v>23.283079435107428</v>
      </c>
      <c r="H13" s="31">
        <f t="shared" si="3"/>
        <v>21.43929966400316</v>
      </c>
    </row>
    <row r="14" spans="1:8" ht="12.75">
      <c r="A14">
        <v>1961</v>
      </c>
      <c r="B14">
        <v>31</v>
      </c>
      <c r="E14">
        <f t="shared" si="0"/>
        <v>24.237685691946833</v>
      </c>
      <c r="F14">
        <f t="shared" si="1"/>
        <v>23.283079435107428</v>
      </c>
      <c r="G14">
        <f t="shared" si="2"/>
        <v>23.283079435107428</v>
      </c>
      <c r="H14" s="31">
        <f t="shared" si="3"/>
        <v>21.43929966400316</v>
      </c>
    </row>
    <row r="15" spans="1:8" ht="12.75">
      <c r="A15">
        <v>1962</v>
      </c>
      <c r="B15">
        <v>31.9</v>
      </c>
      <c r="E15">
        <f t="shared" si="0"/>
        <v>24.94136043784206</v>
      </c>
      <c r="F15">
        <f t="shared" si="1"/>
        <v>23.959039805804096</v>
      </c>
      <c r="G15">
        <f t="shared" si="2"/>
        <v>23.959039805804096</v>
      </c>
      <c r="H15" s="31">
        <f t="shared" si="3"/>
        <v>22.061730944570993</v>
      </c>
    </row>
    <row r="16" spans="1:8" ht="12.75">
      <c r="A16">
        <v>1963</v>
      </c>
      <c r="B16">
        <v>32.8</v>
      </c>
      <c r="E16">
        <f t="shared" si="0"/>
        <v>25.645035183737292</v>
      </c>
      <c r="F16">
        <f t="shared" si="1"/>
        <v>24.635000176500764</v>
      </c>
      <c r="G16">
        <f t="shared" si="2"/>
        <v>24.635000176500764</v>
      </c>
      <c r="H16" s="31">
        <f t="shared" si="3"/>
        <v>22.684162225138827</v>
      </c>
    </row>
    <row r="17" spans="1:8" ht="12.75">
      <c r="A17">
        <v>1964</v>
      </c>
      <c r="B17">
        <v>34.5</v>
      </c>
      <c r="E17">
        <f t="shared" si="0"/>
        <v>26.974198592650506</v>
      </c>
      <c r="F17">
        <f t="shared" si="1"/>
        <v>25.911814210038912</v>
      </c>
      <c r="G17">
        <f t="shared" si="2"/>
        <v>25.911814210038912</v>
      </c>
      <c r="H17" s="31">
        <f t="shared" si="3"/>
        <v>23.859865755100287</v>
      </c>
    </row>
    <row r="18" spans="1:8" ht="12.75">
      <c r="A18">
        <v>1965</v>
      </c>
      <c r="B18">
        <v>35.3</v>
      </c>
      <c r="E18">
        <f t="shared" si="0"/>
        <v>27.59968725566849</v>
      </c>
      <c r="F18">
        <f t="shared" si="1"/>
        <v>26.512667872880392</v>
      </c>
      <c r="G18">
        <f t="shared" si="2"/>
        <v>26.512667872880392</v>
      </c>
      <c r="H18" s="31">
        <f t="shared" si="3"/>
        <v>24.413138004493916</v>
      </c>
    </row>
    <row r="19" spans="1:8" ht="12.75">
      <c r="A19">
        <v>1966</v>
      </c>
      <c r="B19">
        <v>37.1</v>
      </c>
      <c r="E19">
        <f t="shared" si="0"/>
        <v>29.007036747458955</v>
      </c>
      <c r="F19">
        <f t="shared" si="1"/>
        <v>27.864588614273732</v>
      </c>
      <c r="G19">
        <f t="shared" si="2"/>
        <v>27.864588614273732</v>
      </c>
      <c r="H19" s="31">
        <f t="shared" si="3"/>
        <v>25.658000565629592</v>
      </c>
    </row>
    <row r="20" spans="1:8" ht="12.75">
      <c r="A20">
        <v>1967</v>
      </c>
      <c r="B20">
        <v>37.1</v>
      </c>
      <c r="E20">
        <f t="shared" si="0"/>
        <v>29.007036747458955</v>
      </c>
      <c r="F20">
        <f t="shared" si="1"/>
        <v>27.864588614273732</v>
      </c>
      <c r="G20">
        <f t="shared" si="2"/>
        <v>27.864588614273732</v>
      </c>
      <c r="H20" s="31">
        <f t="shared" si="3"/>
        <v>25.658000565629592</v>
      </c>
    </row>
    <row r="21" spans="1:8" ht="12.75">
      <c r="A21">
        <v>1968</v>
      </c>
      <c r="B21">
        <v>37.9</v>
      </c>
      <c r="E21">
        <f t="shared" si="0"/>
        <v>29.632525410476934</v>
      </c>
      <c r="F21">
        <f t="shared" si="1"/>
        <v>28.465442277115212</v>
      </c>
      <c r="G21">
        <f t="shared" si="2"/>
        <v>28.465442277115212</v>
      </c>
      <c r="H21" s="31">
        <f t="shared" si="3"/>
        <v>26.211272815023218</v>
      </c>
    </row>
    <row r="22" spans="1:8" ht="12.75">
      <c r="A22">
        <v>1969</v>
      </c>
      <c r="B22">
        <v>40.5</v>
      </c>
      <c r="E22">
        <f t="shared" si="0"/>
        <v>31.665363565285375</v>
      </c>
      <c r="F22">
        <f t="shared" si="1"/>
        <v>30.418216681350025</v>
      </c>
      <c r="G22">
        <f t="shared" si="2"/>
        <v>30.418216681350025</v>
      </c>
      <c r="H22" s="31">
        <f t="shared" si="3"/>
        <v>28.009407625552512</v>
      </c>
    </row>
    <row r="23" spans="1:8" ht="12.75">
      <c r="A23">
        <v>1970</v>
      </c>
      <c r="B23">
        <v>41.4</v>
      </c>
      <c r="E23">
        <f t="shared" si="0"/>
        <v>32.36903831118061</v>
      </c>
      <c r="F23">
        <f t="shared" si="1"/>
        <v>31.094177052046696</v>
      </c>
      <c r="G23">
        <f t="shared" si="2"/>
        <v>31.094177052046696</v>
      </c>
      <c r="H23" s="31">
        <f t="shared" si="3"/>
        <v>28.63183890612035</v>
      </c>
    </row>
    <row r="24" spans="1:8" ht="12.75">
      <c r="A24">
        <v>1971</v>
      </c>
      <c r="B24">
        <v>43.1</v>
      </c>
      <c r="E24">
        <f t="shared" si="0"/>
        <v>33.69820172009382</v>
      </c>
      <c r="F24">
        <f t="shared" si="1"/>
        <v>32.37099108558484</v>
      </c>
      <c r="G24">
        <f t="shared" si="2"/>
        <v>32.37099108558484</v>
      </c>
      <c r="H24" s="31">
        <f t="shared" si="3"/>
        <v>29.807542436081807</v>
      </c>
    </row>
    <row r="25" spans="1:8" ht="12.75">
      <c r="A25">
        <v>1972</v>
      </c>
      <c r="B25">
        <v>45.7</v>
      </c>
      <c r="E25">
        <f t="shared" si="0"/>
        <v>35.73103987490227</v>
      </c>
      <c r="F25">
        <f t="shared" si="1"/>
        <v>34.32376548981967</v>
      </c>
      <c r="G25">
        <f t="shared" si="2"/>
        <v>34.32376548981967</v>
      </c>
      <c r="H25" s="31">
        <f t="shared" si="3"/>
        <v>31.60567724661112</v>
      </c>
    </row>
    <row r="26" spans="1:8" ht="12.75">
      <c r="A26">
        <v>1973</v>
      </c>
      <c r="B26">
        <v>48.3</v>
      </c>
      <c r="E26">
        <f t="shared" si="0"/>
        <v>37.76387802971071</v>
      </c>
      <c r="F26">
        <f t="shared" si="1"/>
        <v>36.27653989405448</v>
      </c>
      <c r="G26">
        <f t="shared" si="2"/>
        <v>36.27653989405448</v>
      </c>
      <c r="H26" s="31">
        <f t="shared" si="3"/>
        <v>33.40381205714041</v>
      </c>
    </row>
    <row r="27" spans="1:8" ht="12.75">
      <c r="A27">
        <v>1974</v>
      </c>
      <c r="B27">
        <v>53.4</v>
      </c>
      <c r="E27">
        <f t="shared" si="0"/>
        <v>41.75136825645035</v>
      </c>
      <c r="F27">
        <f t="shared" si="1"/>
        <v>40.10698199466892</v>
      </c>
      <c r="G27">
        <f t="shared" si="2"/>
        <v>40.10698199466892</v>
      </c>
      <c r="H27" s="31">
        <f t="shared" si="3"/>
        <v>36.930922647024786</v>
      </c>
    </row>
    <row r="28" spans="1:8" ht="12.75">
      <c r="A28">
        <v>1975</v>
      </c>
      <c r="B28">
        <v>56.9</v>
      </c>
      <c r="E28">
        <f t="shared" si="0"/>
        <v>44.48788115715402</v>
      </c>
      <c r="F28">
        <f t="shared" si="1"/>
        <v>42.73571676960041</v>
      </c>
      <c r="G28">
        <f t="shared" si="2"/>
        <v>42.73571676960041</v>
      </c>
      <c r="H28" s="31">
        <f t="shared" si="3"/>
        <v>39.35148873812192</v>
      </c>
    </row>
    <row r="29" spans="1:8" ht="12.75">
      <c r="A29">
        <v>1976</v>
      </c>
      <c r="B29">
        <v>61.2</v>
      </c>
      <c r="E29">
        <f t="shared" si="0"/>
        <v>47.849882720875684</v>
      </c>
      <c r="F29">
        <f t="shared" si="1"/>
        <v>45.96530520737338</v>
      </c>
      <c r="G29">
        <f t="shared" si="2"/>
        <v>45.96530520737338</v>
      </c>
      <c r="H29" s="31">
        <f t="shared" si="3"/>
        <v>42.325327078612695</v>
      </c>
    </row>
    <row r="30" spans="1:8" ht="12.75">
      <c r="A30">
        <v>1977</v>
      </c>
      <c r="B30">
        <v>64.7</v>
      </c>
      <c r="E30">
        <f t="shared" si="0"/>
        <v>50.58639562157936</v>
      </c>
      <c r="F30">
        <f t="shared" si="1"/>
        <v>48.594039982304864</v>
      </c>
      <c r="G30">
        <f t="shared" si="2"/>
        <v>48.594039982304864</v>
      </c>
      <c r="H30" s="31">
        <f t="shared" si="3"/>
        <v>44.745893169709824</v>
      </c>
    </row>
    <row r="31" spans="1:8" ht="12.75">
      <c r="A31">
        <v>1978</v>
      </c>
      <c r="B31">
        <v>66.4</v>
      </c>
      <c r="E31">
        <f t="shared" si="0"/>
        <v>51.915559030492574</v>
      </c>
      <c r="F31">
        <f t="shared" si="1"/>
        <v>49.870854015843015</v>
      </c>
      <c r="G31">
        <f t="shared" si="2"/>
        <v>49.870854015843015</v>
      </c>
      <c r="H31" s="31">
        <f t="shared" si="3"/>
        <v>45.921596699671284</v>
      </c>
    </row>
    <row r="32" spans="1:8" ht="12.75">
      <c r="A32">
        <v>1979</v>
      </c>
      <c r="B32">
        <v>68.1</v>
      </c>
      <c r="E32">
        <f t="shared" si="0"/>
        <v>53.24472243940578</v>
      </c>
      <c r="F32">
        <f t="shared" si="1"/>
        <v>51.14766804938115</v>
      </c>
      <c r="G32">
        <f t="shared" si="2"/>
        <v>51.14766804938115</v>
      </c>
      <c r="H32" s="31">
        <f t="shared" si="3"/>
        <v>47.09730022963274</v>
      </c>
    </row>
    <row r="33" spans="1:8" ht="12.75">
      <c r="A33">
        <v>1980</v>
      </c>
      <c r="B33">
        <v>73.3</v>
      </c>
      <c r="E33">
        <f t="shared" si="0"/>
        <v>57.310398749022674</v>
      </c>
      <c r="F33">
        <f t="shared" si="1"/>
        <v>55.05321685785079</v>
      </c>
      <c r="G33">
        <f t="shared" si="2"/>
        <v>55.05321685785079</v>
      </c>
      <c r="H33" s="31">
        <f t="shared" si="3"/>
        <v>50.69356985069135</v>
      </c>
    </row>
    <row r="34" spans="1:8" ht="12.75">
      <c r="A34">
        <v>1981</v>
      </c>
      <c r="B34">
        <v>78.4</v>
      </c>
      <c r="C34">
        <v>64.3</v>
      </c>
      <c r="E34">
        <f aca="true" t="shared" si="4" ref="E34:E70">C34</f>
        <v>64.3</v>
      </c>
      <c r="F34">
        <f t="shared" si="1"/>
        <v>61.76753121998079</v>
      </c>
      <c r="G34">
        <f t="shared" si="2"/>
        <v>61.76753121998079</v>
      </c>
      <c r="H34" s="31">
        <f t="shared" si="3"/>
        <v>56.87617976057163</v>
      </c>
    </row>
    <row r="35" spans="1:8" ht="12.75">
      <c r="A35">
        <v>1982</v>
      </c>
      <c r="B35">
        <v>82.8</v>
      </c>
      <c r="C35">
        <v>67.7</v>
      </c>
      <c r="E35">
        <f t="shared" si="4"/>
        <v>67.7</v>
      </c>
      <c r="F35">
        <f aca="true" t="shared" si="5" ref="F35:F66">E35/$E$68*100</f>
        <v>65.03362151777138</v>
      </c>
      <c r="G35">
        <f aca="true" t="shared" si="6" ref="G35:G66">F35</f>
        <v>65.03362151777138</v>
      </c>
      <c r="H35" s="31">
        <f aca="true" t="shared" si="7" ref="H35:H66">G35/$G$72*100</f>
        <v>59.88362939021306</v>
      </c>
    </row>
    <row r="36" spans="1:8" ht="12.75">
      <c r="A36">
        <v>1983</v>
      </c>
      <c r="B36">
        <v>83.6</v>
      </c>
      <c r="C36">
        <v>68.3</v>
      </c>
      <c r="E36">
        <f t="shared" si="4"/>
        <v>68.3</v>
      </c>
      <c r="F36">
        <f t="shared" si="5"/>
        <v>65.60999039385207</v>
      </c>
      <c r="G36">
        <f t="shared" si="6"/>
        <v>65.60999039385207</v>
      </c>
      <c r="H36" s="31">
        <f t="shared" si="7"/>
        <v>60.414355795443896</v>
      </c>
    </row>
    <row r="37" spans="1:8" ht="12.75">
      <c r="A37">
        <v>1984</v>
      </c>
      <c r="B37">
        <v>87.9</v>
      </c>
      <c r="C37">
        <v>70.4</v>
      </c>
      <c r="E37">
        <f t="shared" si="4"/>
        <v>70.4</v>
      </c>
      <c r="F37">
        <f t="shared" si="5"/>
        <v>67.6272814601345</v>
      </c>
      <c r="G37">
        <f t="shared" si="6"/>
        <v>67.6272814601345</v>
      </c>
      <c r="H37" s="31">
        <f t="shared" si="7"/>
        <v>62.27189821375184</v>
      </c>
    </row>
    <row r="38" spans="1:8" ht="12.75">
      <c r="A38">
        <v>1985</v>
      </c>
      <c r="B38">
        <v>87.9</v>
      </c>
      <c r="C38">
        <v>72.5</v>
      </c>
      <c r="E38">
        <f t="shared" si="4"/>
        <v>72.5</v>
      </c>
      <c r="F38">
        <f t="shared" si="5"/>
        <v>69.64457252641691</v>
      </c>
      <c r="G38">
        <f t="shared" si="6"/>
        <v>69.64457252641691</v>
      </c>
      <c r="H38" s="31">
        <f t="shared" si="7"/>
        <v>64.12944063205977</v>
      </c>
    </row>
    <row r="39" spans="1:8" ht="12.75">
      <c r="A39">
        <v>1986</v>
      </c>
      <c r="B39">
        <v>82.8</v>
      </c>
      <c r="C39">
        <v>67.8</v>
      </c>
      <c r="E39">
        <f t="shared" si="4"/>
        <v>67.8</v>
      </c>
      <c r="F39">
        <f t="shared" si="5"/>
        <v>65.12968299711815</v>
      </c>
      <c r="G39">
        <f t="shared" si="6"/>
        <v>65.12968299711815</v>
      </c>
      <c r="H39" s="31">
        <f t="shared" si="7"/>
        <v>59.97208379108486</v>
      </c>
    </row>
    <row r="40" spans="1:8" ht="12.75">
      <c r="A40">
        <v>1987</v>
      </c>
      <c r="B40">
        <v>81.9</v>
      </c>
      <c r="C40">
        <v>66.5</v>
      </c>
      <c r="E40">
        <f t="shared" si="4"/>
        <v>66.5</v>
      </c>
      <c r="F40">
        <f t="shared" si="5"/>
        <v>63.880883765609994</v>
      </c>
      <c r="G40">
        <f t="shared" si="6"/>
        <v>63.880883765609994</v>
      </c>
      <c r="H40" s="31">
        <f t="shared" si="7"/>
        <v>58.822176579751385</v>
      </c>
    </row>
    <row r="41" spans="1:8" ht="12.75">
      <c r="A41">
        <v>1988</v>
      </c>
      <c r="B41">
        <v>82.8</v>
      </c>
      <c r="C41">
        <v>67</v>
      </c>
      <c r="E41">
        <f t="shared" si="4"/>
        <v>67</v>
      </c>
      <c r="F41">
        <f t="shared" si="5"/>
        <v>64.3611911623439</v>
      </c>
      <c r="G41">
        <f t="shared" si="6"/>
        <v>64.3611911623439</v>
      </c>
      <c r="H41" s="31">
        <f t="shared" si="7"/>
        <v>59.264448584110404</v>
      </c>
    </row>
    <row r="42" spans="1:8" ht="12.75">
      <c r="A42">
        <v>1989</v>
      </c>
      <c r="B42">
        <v>84.5</v>
      </c>
      <c r="C42">
        <v>69.5</v>
      </c>
      <c r="E42">
        <f t="shared" si="4"/>
        <v>69.5</v>
      </c>
      <c r="F42">
        <f t="shared" si="5"/>
        <v>66.76272814601344</v>
      </c>
      <c r="G42">
        <f t="shared" si="6"/>
        <v>66.76272814601344</v>
      </c>
      <c r="H42" s="31">
        <f t="shared" si="7"/>
        <v>61.47580860590557</v>
      </c>
    </row>
    <row r="43" spans="1:8" ht="12.75">
      <c r="A43">
        <v>1990</v>
      </c>
      <c r="B43">
        <v>86.2</v>
      </c>
      <c r="C43">
        <v>68.2</v>
      </c>
      <c r="E43">
        <f t="shared" si="4"/>
        <v>68.2</v>
      </c>
      <c r="F43">
        <f t="shared" si="5"/>
        <v>65.5139289145053</v>
      </c>
      <c r="G43">
        <f t="shared" si="6"/>
        <v>65.5139289145053</v>
      </c>
      <c r="H43" s="31">
        <f t="shared" si="7"/>
        <v>60.3259013945721</v>
      </c>
    </row>
    <row r="44" spans="1:8" ht="12.75">
      <c r="A44">
        <v>1991</v>
      </c>
      <c r="B44">
        <v>87.9</v>
      </c>
      <c r="C44">
        <v>69.2</v>
      </c>
      <c r="E44">
        <f t="shared" si="4"/>
        <v>69.2</v>
      </c>
      <c r="F44">
        <f t="shared" si="5"/>
        <v>66.47454370797311</v>
      </c>
      <c r="G44">
        <f t="shared" si="6"/>
        <v>66.47454370797311</v>
      </c>
      <c r="H44" s="31">
        <f t="shared" si="7"/>
        <v>61.21044540329016</v>
      </c>
    </row>
    <row r="45" spans="1:8" ht="12.75">
      <c r="A45">
        <v>1992</v>
      </c>
      <c r="B45">
        <v>87.9</v>
      </c>
      <c r="C45">
        <v>69.6</v>
      </c>
      <c r="E45">
        <f t="shared" si="4"/>
        <v>69.6</v>
      </c>
      <c r="F45">
        <f t="shared" si="5"/>
        <v>66.85878962536023</v>
      </c>
      <c r="G45">
        <f t="shared" si="6"/>
        <v>66.85878962536023</v>
      </c>
      <c r="H45" s="31">
        <f t="shared" si="7"/>
        <v>61.564263006777374</v>
      </c>
    </row>
    <row r="46" spans="1:8" ht="12.75">
      <c r="A46">
        <v>1993</v>
      </c>
      <c r="B46">
        <v>87.1</v>
      </c>
      <c r="C46">
        <v>69</v>
      </c>
      <c r="E46">
        <f t="shared" si="4"/>
        <v>69</v>
      </c>
      <c r="F46">
        <f t="shared" si="5"/>
        <v>66.28242074927955</v>
      </c>
      <c r="G46">
        <f t="shared" si="6"/>
        <v>66.28242074927955</v>
      </c>
      <c r="H46" s="31">
        <f t="shared" si="7"/>
        <v>61.03353660154656</v>
      </c>
    </row>
    <row r="47" spans="1:8" ht="12.75">
      <c r="A47">
        <v>1994</v>
      </c>
      <c r="B47">
        <v>87.9</v>
      </c>
      <c r="C47">
        <v>68.8</v>
      </c>
      <c r="E47">
        <f t="shared" si="4"/>
        <v>68.8</v>
      </c>
      <c r="F47">
        <f t="shared" si="5"/>
        <v>66.09029779058598</v>
      </c>
      <c r="G47">
        <f t="shared" si="6"/>
        <v>66.09029779058598</v>
      </c>
      <c r="H47" s="31">
        <f t="shared" si="7"/>
        <v>60.85662779980293</v>
      </c>
    </row>
    <row r="48" spans="1:8" ht="12.75">
      <c r="A48">
        <v>1995</v>
      </c>
      <c r="B48">
        <v>89.7</v>
      </c>
      <c r="C48">
        <v>70.6</v>
      </c>
      <c r="E48">
        <f t="shared" si="4"/>
        <v>70.6</v>
      </c>
      <c r="F48">
        <f t="shared" si="5"/>
        <v>67.81940441882804</v>
      </c>
      <c r="G48">
        <f t="shared" si="6"/>
        <v>67.81940441882804</v>
      </c>
      <c r="H48" s="31">
        <f t="shared" si="7"/>
        <v>62.44880701549543</v>
      </c>
    </row>
    <row r="49" spans="1:8" ht="12.75">
      <c r="A49">
        <v>1996</v>
      </c>
      <c r="B49">
        <v>91.4</v>
      </c>
      <c r="C49">
        <v>71.5</v>
      </c>
      <c r="E49">
        <f t="shared" si="4"/>
        <v>71.5</v>
      </c>
      <c r="F49">
        <f t="shared" si="5"/>
        <v>68.68395773294908</v>
      </c>
      <c r="G49">
        <f t="shared" si="6"/>
        <v>68.68395773294908</v>
      </c>
      <c r="H49" s="31">
        <f t="shared" si="7"/>
        <v>63.244896623341695</v>
      </c>
    </row>
    <row r="50" spans="1:8" ht="12.75">
      <c r="A50">
        <v>1997</v>
      </c>
      <c r="B50">
        <v>93.1</v>
      </c>
      <c r="C50">
        <v>73.2</v>
      </c>
      <c r="E50">
        <f t="shared" si="4"/>
        <v>73.2</v>
      </c>
      <c r="F50">
        <f t="shared" si="5"/>
        <v>70.31700288184439</v>
      </c>
      <c r="G50">
        <f t="shared" si="6"/>
        <v>70.31700288184439</v>
      </c>
      <c r="H50" s="31">
        <f t="shared" si="7"/>
        <v>64.74862143816242</v>
      </c>
    </row>
    <row r="51" spans="1:8" ht="12.75">
      <c r="A51">
        <v>1998</v>
      </c>
      <c r="B51">
        <v>92.2</v>
      </c>
      <c r="C51">
        <v>71.9</v>
      </c>
      <c r="E51">
        <f t="shared" si="4"/>
        <v>71.9</v>
      </c>
      <c r="F51">
        <f t="shared" si="5"/>
        <v>69.06820365033623</v>
      </c>
      <c r="G51">
        <f t="shared" si="6"/>
        <v>69.06820365033623</v>
      </c>
      <c r="H51" s="31">
        <f t="shared" si="7"/>
        <v>63.598714226828946</v>
      </c>
    </row>
    <row r="52" spans="1:8" ht="12.75">
      <c r="A52">
        <v>1999</v>
      </c>
      <c r="B52">
        <v>92.2</v>
      </c>
      <c r="C52">
        <v>72.2</v>
      </c>
      <c r="E52">
        <f t="shared" si="4"/>
        <v>72.2</v>
      </c>
      <c r="F52">
        <f t="shared" si="5"/>
        <v>69.35638808837656</v>
      </c>
      <c r="G52">
        <f t="shared" si="6"/>
        <v>69.35638808837656</v>
      </c>
      <c r="H52" s="31">
        <f t="shared" si="7"/>
        <v>63.86407742944436</v>
      </c>
    </row>
    <row r="53" spans="1:8" ht="12.75">
      <c r="A53">
        <v>2000</v>
      </c>
      <c r="B53">
        <v>100</v>
      </c>
      <c r="C53">
        <v>78.1</v>
      </c>
      <c r="E53">
        <f t="shared" si="4"/>
        <v>78.1</v>
      </c>
      <c r="F53">
        <f t="shared" si="5"/>
        <v>75.02401536983669</v>
      </c>
      <c r="G53">
        <f t="shared" si="6"/>
        <v>75.02401536983669</v>
      </c>
      <c r="H53" s="31">
        <f t="shared" si="7"/>
        <v>69.08288708088092</v>
      </c>
    </row>
    <row r="54" spans="1:8" ht="12.75">
      <c r="A54">
        <v>2001</v>
      </c>
      <c r="B54">
        <v>102</v>
      </c>
      <c r="C54">
        <v>79.6</v>
      </c>
      <c r="E54">
        <f t="shared" si="4"/>
        <v>79.6</v>
      </c>
      <c r="F54">
        <f t="shared" si="5"/>
        <v>76.46493756003842</v>
      </c>
      <c r="G54">
        <f t="shared" si="6"/>
        <v>76.46493756003842</v>
      </c>
      <c r="H54" s="31">
        <f t="shared" si="7"/>
        <v>70.40970309395803</v>
      </c>
    </row>
    <row r="55" spans="1:8" ht="12.75">
      <c r="A55">
        <v>2002</v>
      </c>
      <c r="B55">
        <v>101.4</v>
      </c>
      <c r="C55">
        <v>79.2</v>
      </c>
      <c r="E55">
        <f t="shared" si="4"/>
        <v>79.2</v>
      </c>
      <c r="F55">
        <f t="shared" si="5"/>
        <v>76.0806916426513</v>
      </c>
      <c r="G55">
        <f t="shared" si="6"/>
        <v>76.0806916426513</v>
      </c>
      <c r="H55" s="31">
        <f t="shared" si="7"/>
        <v>70.05588549047081</v>
      </c>
    </row>
    <row r="56" spans="1:8" ht="12.75">
      <c r="A56">
        <v>2003</v>
      </c>
      <c r="B56">
        <v>102.6</v>
      </c>
      <c r="C56">
        <v>80.2</v>
      </c>
      <c r="E56">
        <f t="shared" si="4"/>
        <v>80.2</v>
      </c>
      <c r="F56">
        <f t="shared" si="5"/>
        <v>77.04130643611913</v>
      </c>
      <c r="G56">
        <f t="shared" si="6"/>
        <v>77.04130643611913</v>
      </c>
      <c r="H56" s="31">
        <f t="shared" si="7"/>
        <v>70.94042949918888</v>
      </c>
    </row>
    <row r="57" spans="1:8" ht="12.75">
      <c r="A57">
        <v>2004</v>
      </c>
      <c r="B57">
        <v>106.3</v>
      </c>
      <c r="C57">
        <v>83</v>
      </c>
      <c r="E57">
        <f t="shared" si="4"/>
        <v>83</v>
      </c>
      <c r="F57">
        <f t="shared" si="5"/>
        <v>79.73102785782902</v>
      </c>
      <c r="G57">
        <f t="shared" si="6"/>
        <v>79.73102785782902</v>
      </c>
      <c r="H57" s="31">
        <f t="shared" si="7"/>
        <v>73.41715272359947</v>
      </c>
    </row>
    <row r="58" spans="1:8" ht="12.75">
      <c r="A58">
        <v>2005</v>
      </c>
      <c r="B58">
        <v>111.3</v>
      </c>
      <c r="C58">
        <v>86.9</v>
      </c>
      <c r="E58">
        <f t="shared" si="4"/>
        <v>86.9</v>
      </c>
      <c r="F58">
        <f t="shared" si="5"/>
        <v>83.47742555235351</v>
      </c>
      <c r="G58">
        <f t="shared" si="6"/>
        <v>83.47742555235351</v>
      </c>
      <c r="H58" s="31">
        <f t="shared" si="7"/>
        <v>76.86687435759993</v>
      </c>
    </row>
    <row r="59" spans="1:8" ht="12.75">
      <c r="A59">
        <v>2006</v>
      </c>
      <c r="B59">
        <v>115.9</v>
      </c>
      <c r="C59">
        <v>91</v>
      </c>
      <c r="E59">
        <f t="shared" si="4"/>
        <v>91</v>
      </c>
      <c r="F59">
        <f t="shared" si="5"/>
        <v>87.41594620557157</v>
      </c>
      <c r="G59">
        <f t="shared" si="6"/>
        <v>87.41594620557157</v>
      </c>
      <c r="H59" s="31">
        <f t="shared" si="7"/>
        <v>80.493504793344</v>
      </c>
    </row>
    <row r="60" spans="1:8" ht="12.75">
      <c r="A60">
        <v>2007</v>
      </c>
      <c r="B60">
        <v>121.9</v>
      </c>
      <c r="C60">
        <v>96.5</v>
      </c>
      <c r="E60">
        <f t="shared" si="4"/>
        <v>96.5</v>
      </c>
      <c r="F60">
        <f t="shared" si="5"/>
        <v>92.69932756964458</v>
      </c>
      <c r="G60">
        <f t="shared" si="6"/>
        <v>92.69932756964458</v>
      </c>
      <c r="H60" s="31">
        <f t="shared" si="7"/>
        <v>85.35849684129334</v>
      </c>
    </row>
    <row r="61" spans="1:8" ht="12.75">
      <c r="A61">
        <v>2008</v>
      </c>
      <c r="B61">
        <v>130.8</v>
      </c>
      <c r="C61">
        <v>103.7</v>
      </c>
      <c r="E61">
        <f t="shared" si="4"/>
        <v>103.7</v>
      </c>
      <c r="F61">
        <f t="shared" si="5"/>
        <v>99.61575408261288</v>
      </c>
      <c r="G61">
        <f t="shared" si="6"/>
        <v>99.61575408261288</v>
      </c>
      <c r="H61" s="31">
        <f t="shared" si="7"/>
        <v>91.72721370406343</v>
      </c>
    </row>
    <row r="62" spans="1:8" ht="12.75">
      <c r="A62">
        <v>2009</v>
      </c>
      <c r="B62">
        <v>120.2</v>
      </c>
      <c r="C62">
        <v>93.8</v>
      </c>
      <c r="E62">
        <f t="shared" si="4"/>
        <v>93.8</v>
      </c>
      <c r="F62">
        <f t="shared" si="5"/>
        <v>90.10566762728146</v>
      </c>
      <c r="G62">
        <f t="shared" si="6"/>
        <v>90.10566762728146</v>
      </c>
      <c r="H62" s="31">
        <f t="shared" si="7"/>
        <v>82.97022801775458</v>
      </c>
    </row>
    <row r="63" spans="1:8" ht="12.75">
      <c r="A63">
        <v>2010</v>
      </c>
      <c r="B63">
        <v>127.9</v>
      </c>
      <c r="C63">
        <v>100</v>
      </c>
      <c r="E63">
        <f t="shared" si="4"/>
        <v>100</v>
      </c>
      <c r="F63">
        <f t="shared" si="5"/>
        <v>96.06147934678194</v>
      </c>
      <c r="G63">
        <f t="shared" si="6"/>
        <v>96.06147934678194</v>
      </c>
      <c r="H63" s="31">
        <f t="shared" si="7"/>
        <v>88.45440087180657</v>
      </c>
    </row>
    <row r="64" spans="1:8" ht="12.75">
      <c r="A64">
        <v>2011</v>
      </c>
      <c r="B64">
        <v>139.7</v>
      </c>
      <c r="C64">
        <v>110.7</v>
      </c>
      <c r="E64">
        <f t="shared" si="4"/>
        <v>110.7</v>
      </c>
      <c r="F64">
        <f t="shared" si="5"/>
        <v>106.34005763688761</v>
      </c>
      <c r="G64">
        <f t="shared" si="6"/>
        <v>106.34005763688761</v>
      </c>
      <c r="H64" s="31">
        <f t="shared" si="7"/>
        <v>97.91902176508988</v>
      </c>
    </row>
    <row r="65" spans="1:8" ht="12.75">
      <c r="A65">
        <v>2012</v>
      </c>
      <c r="C65">
        <v>115.1</v>
      </c>
      <c r="D65">
        <v>105.1</v>
      </c>
      <c r="E65">
        <f t="shared" si="4"/>
        <v>115.1</v>
      </c>
      <c r="F65">
        <f t="shared" si="5"/>
        <v>110.566762728146</v>
      </c>
      <c r="G65">
        <f aca="true" t="shared" si="8" ref="G65:G73">D65</f>
        <v>105.1</v>
      </c>
      <c r="H65" s="31">
        <f t="shared" si="7"/>
        <v>96.77716390423574</v>
      </c>
    </row>
    <row r="66" spans="1:8" ht="12.75">
      <c r="A66">
        <v>2013</v>
      </c>
      <c r="C66">
        <v>114</v>
      </c>
      <c r="D66">
        <v>104.6</v>
      </c>
      <c r="E66">
        <f t="shared" si="4"/>
        <v>114</v>
      </c>
      <c r="F66">
        <f t="shared" si="5"/>
        <v>109.51008645533142</v>
      </c>
      <c r="G66">
        <f t="shared" si="8"/>
        <v>104.6</v>
      </c>
      <c r="H66" s="31">
        <f t="shared" si="7"/>
        <v>96.31675874769797</v>
      </c>
    </row>
    <row r="67" spans="1:8" ht="12.75">
      <c r="A67">
        <v>2014</v>
      </c>
      <c r="C67">
        <v>111.6</v>
      </c>
      <c r="D67">
        <v>103.7</v>
      </c>
      <c r="E67">
        <f t="shared" si="4"/>
        <v>111.6</v>
      </c>
      <c r="F67">
        <f>E67/$E$68*100</f>
        <v>107.20461095100863</v>
      </c>
      <c r="G67">
        <f t="shared" si="8"/>
        <v>103.7</v>
      </c>
      <c r="H67" s="31">
        <f>G67/$G$72*100</f>
        <v>95.48802946593003</v>
      </c>
    </row>
    <row r="68" spans="1:8" ht="12.75">
      <c r="A68">
        <v>2015</v>
      </c>
      <c r="C68">
        <v>104.1</v>
      </c>
      <c r="D68">
        <v>100</v>
      </c>
      <c r="E68">
        <f t="shared" si="4"/>
        <v>104.1</v>
      </c>
      <c r="F68">
        <f>E68/$E$68*100</f>
        <v>100</v>
      </c>
      <c r="G68">
        <f t="shared" si="8"/>
        <v>100</v>
      </c>
      <c r="H68" s="31">
        <f>G68/$G$72*100</f>
        <v>92.08103130755066</v>
      </c>
    </row>
    <row r="69" spans="1:8" ht="12.75">
      <c r="A69">
        <v>2016</v>
      </c>
      <c r="C69">
        <v>101.4</v>
      </c>
      <c r="D69">
        <v>98.9</v>
      </c>
      <c r="E69">
        <f t="shared" si="4"/>
        <v>101.4</v>
      </c>
      <c r="F69">
        <f>E69/$E$68*100</f>
        <v>97.4063400576369</v>
      </c>
      <c r="G69">
        <f t="shared" si="8"/>
        <v>98.9</v>
      </c>
      <c r="H69" s="31">
        <f>G69/$G$72*100</f>
        <v>91.0681399631676</v>
      </c>
    </row>
    <row r="70" spans="1:8" ht="12.75">
      <c r="A70">
        <v>2017</v>
      </c>
      <c r="C70">
        <v>107.3</v>
      </c>
      <c r="D70">
        <v>103.1</v>
      </c>
      <c r="E70">
        <f t="shared" si="4"/>
        <v>107.3</v>
      </c>
      <c r="F70">
        <f>E70/$E$68*100</f>
        <v>103.07396733909701</v>
      </c>
      <c r="G70">
        <f t="shared" si="8"/>
        <v>103.1</v>
      </c>
      <c r="H70" s="31">
        <f>G70/$G$72*100</f>
        <v>94.93554327808471</v>
      </c>
    </row>
    <row r="71" spans="1:8" ht="12.75">
      <c r="A71">
        <v>2018</v>
      </c>
      <c r="D71">
        <v>105.7</v>
      </c>
      <c r="G71">
        <f t="shared" si="8"/>
        <v>105.7</v>
      </c>
      <c r="H71" s="31">
        <f>G71/$G$72*100</f>
        <v>97.32965009208104</v>
      </c>
    </row>
    <row r="72" spans="1:8" ht="12.75">
      <c r="A72">
        <v>2019</v>
      </c>
      <c r="D72">
        <v>108.6</v>
      </c>
      <c r="G72">
        <f t="shared" si="8"/>
        <v>108.6</v>
      </c>
      <c r="H72" s="31">
        <f>G72/$G$72*100</f>
        <v>100</v>
      </c>
    </row>
    <row r="73" spans="1:8" ht="12.75">
      <c r="A73" t="s">
        <v>76</v>
      </c>
      <c r="D73">
        <v>107.1</v>
      </c>
      <c r="G73">
        <f t="shared" si="8"/>
        <v>107.1</v>
      </c>
      <c r="H73" s="32">
        <f>G73/$G$72*100</f>
        <v>98.61878453038673</v>
      </c>
    </row>
  </sheetData>
  <sheetProtection selectLockedCells="1" selectUnlockedCells="1"/>
  <hyperlinks>
    <hyperlink ref="B1" r:id="rId1" display="https://opendata.cbs.nl/statline/#/CBS/nl/dataset/80309ned/table?ts=1591006791287"/>
    <hyperlink ref="C1" r:id="rId2" display="https://opendata.cbs.nl/statline/#/CBS/nl/dataset/81975NED/table?ts=1591007099782"/>
    <hyperlink ref="D1" r:id="rId3" display="https://opendata.cbs.nl/statline/#/CBS/nl/dataset/83935NED/table?ts=1591008015334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54" sqref="A54"/>
      <selection pane="bottomRight" activeCell="M2" sqref="M2"/>
    </sheetView>
  </sheetViews>
  <sheetFormatPr defaultColWidth="11.57421875" defaultRowHeight="12.75"/>
  <sheetData>
    <row r="1" spans="1:20" s="1" customFormat="1" ht="12.75" customHeight="1">
      <c r="A1" s="33"/>
      <c r="B1" s="65" t="s">
        <v>85</v>
      </c>
      <c r="C1" s="65"/>
      <c r="D1" s="65"/>
      <c r="E1" s="65"/>
      <c r="F1" s="65"/>
      <c r="G1" s="65"/>
      <c r="I1" s="34"/>
      <c r="J1" s="35"/>
      <c r="K1" s="36"/>
      <c r="M1" s="65" t="s">
        <v>86</v>
      </c>
      <c r="N1" s="65"/>
      <c r="O1" s="65"/>
      <c r="P1" s="65"/>
      <c r="Q1" s="65"/>
      <c r="R1" s="65"/>
      <c r="T1" s="37"/>
    </row>
    <row r="2" spans="1:20" s="1" customFormat="1" ht="51">
      <c r="A2" s="38"/>
      <c r="B2" s="38" t="s">
        <v>87</v>
      </c>
      <c r="C2" s="1" t="s">
        <v>88</v>
      </c>
      <c r="D2" s="1" t="s">
        <v>89</v>
      </c>
      <c r="E2" s="1" t="s">
        <v>90</v>
      </c>
      <c r="F2" s="37" t="s">
        <v>91</v>
      </c>
      <c r="G2" s="39" t="s">
        <v>92</v>
      </c>
      <c r="I2" s="40" t="s">
        <v>93</v>
      </c>
      <c r="J2" s="41" t="s">
        <v>94</v>
      </c>
      <c r="K2" s="42" t="s">
        <v>95</v>
      </c>
      <c r="M2" s="38" t="s">
        <v>96</v>
      </c>
      <c r="N2" s="1" t="s">
        <v>97</v>
      </c>
      <c r="O2" s="1" t="s">
        <v>98</v>
      </c>
      <c r="P2" s="1" t="s">
        <v>90</v>
      </c>
      <c r="Q2" s="37" t="s">
        <v>91</v>
      </c>
      <c r="R2" s="39" t="s">
        <v>99</v>
      </c>
      <c r="T2" s="37"/>
    </row>
    <row r="3" spans="1:20" ht="12.75">
      <c r="A3" s="19">
        <v>1921</v>
      </c>
      <c r="B3" s="19">
        <v>2443</v>
      </c>
      <c r="C3">
        <v>1253</v>
      </c>
      <c r="D3">
        <v>1222</v>
      </c>
      <c r="E3">
        <v>1069</v>
      </c>
      <c r="F3" s="43"/>
      <c r="G3" s="44"/>
      <c r="I3" s="45"/>
      <c r="J3" s="46"/>
      <c r="K3" s="47"/>
      <c r="M3" s="19"/>
      <c r="Q3" s="43"/>
      <c r="R3" s="44"/>
      <c r="T3" s="43"/>
    </row>
    <row r="4" spans="1:20" ht="12.75">
      <c r="A4" s="19">
        <v>1922</v>
      </c>
      <c r="B4" s="19">
        <v>2350</v>
      </c>
      <c r="C4">
        <v>1205</v>
      </c>
      <c r="D4">
        <v>1166</v>
      </c>
      <c r="E4">
        <v>1023</v>
      </c>
      <c r="F4" s="43"/>
      <c r="G4" s="44"/>
      <c r="I4" s="45"/>
      <c r="J4" s="46"/>
      <c r="K4" s="47"/>
      <c r="M4" s="19"/>
      <c r="Q4" s="43"/>
      <c r="R4" s="44"/>
      <c r="T4" s="43"/>
    </row>
    <row r="5" spans="1:20" ht="12.75">
      <c r="A5" s="19">
        <v>1923</v>
      </c>
      <c r="B5" s="19">
        <v>2261</v>
      </c>
      <c r="C5">
        <v>1146</v>
      </c>
      <c r="D5">
        <v>1107</v>
      </c>
      <c r="E5">
        <v>991</v>
      </c>
      <c r="F5" s="43"/>
      <c r="G5" s="44"/>
      <c r="I5" s="45"/>
      <c r="J5" s="46"/>
      <c r="K5" s="47"/>
      <c r="M5" s="19"/>
      <c r="Q5" s="43"/>
      <c r="R5" s="44"/>
      <c r="T5" s="43"/>
    </row>
    <row r="6" spans="1:20" ht="12.75">
      <c r="A6" s="19">
        <v>1924</v>
      </c>
      <c r="B6" s="19">
        <v>2389</v>
      </c>
      <c r="C6">
        <v>1143</v>
      </c>
      <c r="D6">
        <v>1104</v>
      </c>
      <c r="E6">
        <v>1108</v>
      </c>
      <c r="F6" s="43"/>
      <c r="G6" s="44"/>
      <c r="I6" s="45"/>
      <c r="J6" s="46"/>
      <c r="K6" s="47"/>
      <c r="M6" s="19"/>
      <c r="Q6" s="43"/>
      <c r="R6" s="44"/>
      <c r="T6" s="43"/>
    </row>
    <row r="7" spans="1:20" ht="12.75">
      <c r="A7" s="19">
        <v>1925</v>
      </c>
      <c r="B7" s="19">
        <v>2451</v>
      </c>
      <c r="C7">
        <v>1147</v>
      </c>
      <c r="D7">
        <v>1110</v>
      </c>
      <c r="E7">
        <v>1154</v>
      </c>
      <c r="F7" s="43"/>
      <c r="G7" s="44"/>
      <c r="I7" s="45"/>
      <c r="J7" s="46"/>
      <c r="K7" s="47"/>
      <c r="M7" s="19"/>
      <c r="Q7" s="43"/>
      <c r="R7" s="44"/>
      <c r="T7" s="43"/>
    </row>
    <row r="8" spans="1:20" ht="12.75">
      <c r="A8" s="19">
        <v>1926</v>
      </c>
      <c r="B8" s="19">
        <v>2504</v>
      </c>
      <c r="C8">
        <v>1178</v>
      </c>
      <c r="D8">
        <v>1136</v>
      </c>
      <c r="E8">
        <v>1169</v>
      </c>
      <c r="F8" s="43"/>
      <c r="G8" s="44"/>
      <c r="I8" s="45"/>
      <c r="J8" s="46"/>
      <c r="K8" s="47"/>
      <c r="M8" s="19"/>
      <c r="Q8" s="43"/>
      <c r="R8" s="44"/>
      <c r="T8" s="43"/>
    </row>
    <row r="9" spans="1:20" ht="12.75">
      <c r="A9" s="19">
        <v>1927</v>
      </c>
      <c r="B9" s="19">
        <v>2584</v>
      </c>
      <c r="C9">
        <v>1206</v>
      </c>
      <c r="D9">
        <v>1163</v>
      </c>
      <c r="E9">
        <v>1214</v>
      </c>
      <c r="F9" s="43"/>
      <c r="G9" s="44"/>
      <c r="I9" s="45"/>
      <c r="J9" s="46"/>
      <c r="K9" s="47"/>
      <c r="M9" s="19"/>
      <c r="Q9" s="43"/>
      <c r="R9" s="44"/>
      <c r="T9" s="43"/>
    </row>
    <row r="10" spans="1:20" ht="12.75">
      <c r="A10" s="19">
        <v>1928</v>
      </c>
      <c r="B10" s="19">
        <v>2700</v>
      </c>
      <c r="C10">
        <v>1251</v>
      </c>
      <c r="D10">
        <v>1206</v>
      </c>
      <c r="E10">
        <v>1277</v>
      </c>
      <c r="F10" s="43"/>
      <c r="G10" s="44"/>
      <c r="I10" s="45"/>
      <c r="J10" s="46"/>
      <c r="K10" s="47"/>
      <c r="M10" s="19"/>
      <c r="Q10" s="43"/>
      <c r="R10" s="44"/>
      <c r="T10" s="43"/>
    </row>
    <row r="11" spans="1:20" ht="12.75">
      <c r="A11" s="19">
        <v>1929</v>
      </c>
      <c r="B11" s="19">
        <v>2772</v>
      </c>
      <c r="C11">
        <v>1308</v>
      </c>
      <c r="D11">
        <v>1261</v>
      </c>
      <c r="E11">
        <v>1288</v>
      </c>
      <c r="F11" s="43"/>
      <c r="G11" s="44"/>
      <c r="I11" s="45"/>
      <c r="J11" s="46"/>
      <c r="K11" s="47"/>
      <c r="M11" s="19"/>
      <c r="Q11" s="43"/>
      <c r="R11" s="44"/>
      <c r="T11" s="43"/>
    </row>
    <row r="12" spans="1:20" ht="12.75">
      <c r="A12" s="19">
        <v>1930</v>
      </c>
      <c r="B12" s="19">
        <v>2651</v>
      </c>
      <c r="C12">
        <v>1353</v>
      </c>
      <c r="D12">
        <v>1293</v>
      </c>
      <c r="E12">
        <v>1127</v>
      </c>
      <c r="F12" s="43"/>
      <c r="G12" s="44"/>
      <c r="I12" s="45"/>
      <c r="J12" s="46"/>
      <c r="K12" s="47"/>
      <c r="M12" s="19"/>
      <c r="Q12" s="43"/>
      <c r="R12" s="44"/>
      <c r="T12" s="43"/>
    </row>
    <row r="13" spans="1:20" ht="12.75">
      <c r="A13" s="19">
        <v>1931</v>
      </c>
      <c r="B13" s="19">
        <v>2437</v>
      </c>
      <c r="C13">
        <v>1322</v>
      </c>
      <c r="D13">
        <v>1254</v>
      </c>
      <c r="E13">
        <v>953</v>
      </c>
      <c r="F13" s="43"/>
      <c r="G13" s="44"/>
      <c r="I13" s="45"/>
      <c r="J13" s="46"/>
      <c r="K13" s="47"/>
      <c r="M13" s="19"/>
      <c r="Q13" s="43"/>
      <c r="R13" s="44"/>
      <c r="T13" s="43"/>
    </row>
    <row r="14" spans="1:20" ht="12.75">
      <c r="A14" s="19">
        <v>1932</v>
      </c>
      <c r="B14" s="19">
        <v>2211</v>
      </c>
      <c r="C14">
        <v>1165</v>
      </c>
      <c r="D14">
        <v>1110</v>
      </c>
      <c r="E14">
        <v>886</v>
      </c>
      <c r="F14" s="43"/>
      <c r="G14" s="44"/>
      <c r="I14" s="45"/>
      <c r="J14" s="46"/>
      <c r="K14" s="47"/>
      <c r="M14" s="19"/>
      <c r="Q14" s="43"/>
      <c r="R14" s="44"/>
      <c r="T14" s="43"/>
    </row>
    <row r="15" spans="1:20" ht="12.75">
      <c r="A15" s="19">
        <v>1933</v>
      </c>
      <c r="B15" s="19">
        <v>2139</v>
      </c>
      <c r="C15">
        <v>1122</v>
      </c>
      <c r="D15">
        <v>1067</v>
      </c>
      <c r="E15">
        <v>854</v>
      </c>
      <c r="F15" s="43"/>
      <c r="G15" s="44"/>
      <c r="I15" s="45"/>
      <c r="J15" s="46"/>
      <c r="K15" s="47"/>
      <c r="M15" s="19"/>
      <c r="Q15" s="43"/>
      <c r="R15" s="44"/>
      <c r="T15" s="43"/>
    </row>
    <row r="16" spans="1:20" ht="12.75">
      <c r="A16" s="19">
        <v>1934</v>
      </c>
      <c r="B16" s="19">
        <v>2103</v>
      </c>
      <c r="C16">
        <v>1095</v>
      </c>
      <c r="D16">
        <v>1041</v>
      </c>
      <c r="E16">
        <v>836</v>
      </c>
      <c r="F16" s="43"/>
      <c r="G16" s="44"/>
      <c r="I16" s="45"/>
      <c r="J16" s="46"/>
      <c r="K16" s="47"/>
      <c r="M16" s="19"/>
      <c r="Q16" s="43"/>
      <c r="R16" s="44"/>
      <c r="T16" s="43"/>
    </row>
    <row r="17" spans="1:20" ht="12.75">
      <c r="A17" s="19">
        <v>1935</v>
      </c>
      <c r="B17" s="19">
        <v>2077</v>
      </c>
      <c r="C17">
        <v>1046</v>
      </c>
      <c r="D17">
        <v>994</v>
      </c>
      <c r="E17">
        <v>853</v>
      </c>
      <c r="F17" s="43"/>
      <c r="G17" s="44"/>
      <c r="I17" s="45"/>
      <c r="J17" s="48"/>
      <c r="K17" s="47"/>
      <c r="M17" s="19"/>
      <c r="Q17" s="43"/>
      <c r="R17" s="44"/>
      <c r="T17" s="43"/>
    </row>
    <row r="18" spans="1:20" ht="12.75">
      <c r="A18" s="19">
        <v>1936</v>
      </c>
      <c r="B18" s="19">
        <v>2111</v>
      </c>
      <c r="C18">
        <v>1032</v>
      </c>
      <c r="D18">
        <v>983</v>
      </c>
      <c r="E18">
        <v>893</v>
      </c>
      <c r="F18" s="43"/>
      <c r="G18" s="44"/>
      <c r="I18" s="45"/>
      <c r="J18" s="48"/>
      <c r="K18" s="47"/>
      <c r="M18" s="19"/>
      <c r="Q18" s="43"/>
      <c r="R18" s="44"/>
      <c r="T18" s="43"/>
    </row>
    <row r="19" spans="1:20" ht="12.75">
      <c r="A19" s="19">
        <v>1937</v>
      </c>
      <c r="B19" s="19">
        <v>2292</v>
      </c>
      <c r="C19">
        <v>1085</v>
      </c>
      <c r="D19">
        <v>1029</v>
      </c>
      <c r="E19">
        <v>994</v>
      </c>
      <c r="F19" s="43"/>
      <c r="G19" s="44"/>
      <c r="I19" s="45"/>
      <c r="J19" s="48"/>
      <c r="K19" s="47"/>
      <c r="M19" s="19"/>
      <c r="Q19" s="43"/>
      <c r="R19" s="44"/>
      <c r="T19" s="43"/>
    </row>
    <row r="20" spans="1:20" ht="12.75">
      <c r="A20" s="19">
        <v>1938</v>
      </c>
      <c r="B20" s="19">
        <v>2315</v>
      </c>
      <c r="C20">
        <v>1130</v>
      </c>
      <c r="D20">
        <v>1071</v>
      </c>
      <c r="E20">
        <v>973</v>
      </c>
      <c r="F20" s="43"/>
      <c r="G20" s="44"/>
      <c r="I20" s="45"/>
      <c r="J20" s="48"/>
      <c r="K20" s="47"/>
      <c r="M20" s="19"/>
      <c r="Q20" s="43"/>
      <c r="R20" s="44"/>
      <c r="T20" s="43"/>
    </row>
    <row r="21" spans="1:20" ht="12.75">
      <c r="A21" s="19">
        <v>1939</v>
      </c>
      <c r="B21" s="19">
        <v>2552</v>
      </c>
      <c r="C21">
        <v>1173</v>
      </c>
      <c r="D21">
        <v>1109</v>
      </c>
      <c r="E21">
        <v>1144</v>
      </c>
      <c r="F21" s="43"/>
      <c r="G21" s="44"/>
      <c r="I21" s="45"/>
      <c r="J21" s="48"/>
      <c r="K21" s="47"/>
      <c r="M21" s="19"/>
      <c r="Q21" s="43"/>
      <c r="R21" s="44"/>
      <c r="T21" s="43"/>
    </row>
    <row r="22" spans="1:20" ht="12.75">
      <c r="A22" s="19">
        <v>1940</v>
      </c>
      <c r="B22" s="19">
        <v>0</v>
      </c>
      <c r="C22">
        <v>0</v>
      </c>
      <c r="D22">
        <v>0</v>
      </c>
      <c r="E22">
        <v>0</v>
      </c>
      <c r="F22" s="43"/>
      <c r="G22" s="44"/>
      <c r="I22" s="45"/>
      <c r="J22" s="48"/>
      <c r="K22" s="47"/>
      <c r="M22" s="19"/>
      <c r="Q22" s="43"/>
      <c r="R22" s="44"/>
      <c r="T22" s="43"/>
    </row>
    <row r="23" spans="1:20" ht="12.75">
      <c r="A23" s="19">
        <v>1941</v>
      </c>
      <c r="B23" s="19">
        <v>0</v>
      </c>
      <c r="C23">
        <v>0</v>
      </c>
      <c r="D23">
        <v>0</v>
      </c>
      <c r="E23">
        <v>0</v>
      </c>
      <c r="F23" s="43"/>
      <c r="G23" s="44"/>
      <c r="I23" s="45"/>
      <c r="J23" s="48"/>
      <c r="K23" s="47"/>
      <c r="M23" s="19"/>
      <c r="Q23" s="43"/>
      <c r="R23" s="44"/>
      <c r="T23" s="43"/>
    </row>
    <row r="24" spans="1:20" ht="12.75">
      <c r="A24" s="19">
        <v>1942</v>
      </c>
      <c r="B24" s="19">
        <v>0</v>
      </c>
      <c r="C24">
        <v>0</v>
      </c>
      <c r="D24">
        <v>0</v>
      </c>
      <c r="E24">
        <v>0</v>
      </c>
      <c r="F24" s="43"/>
      <c r="G24" s="44"/>
      <c r="I24" s="45"/>
      <c r="J24" s="48"/>
      <c r="K24" s="47"/>
      <c r="M24" s="19"/>
      <c r="Q24" s="43"/>
      <c r="R24" s="44"/>
      <c r="T24" s="43"/>
    </row>
    <row r="25" spans="1:20" ht="12.75">
      <c r="A25" s="19">
        <v>1943</v>
      </c>
      <c r="B25" s="19">
        <v>0</v>
      </c>
      <c r="C25">
        <v>0</v>
      </c>
      <c r="D25">
        <v>0</v>
      </c>
      <c r="E25">
        <v>0</v>
      </c>
      <c r="F25" s="43"/>
      <c r="G25" s="44"/>
      <c r="I25" s="45"/>
      <c r="J25" s="48"/>
      <c r="K25" s="47"/>
      <c r="M25" s="19"/>
      <c r="Q25" s="43"/>
      <c r="R25" s="44"/>
      <c r="T25" s="43"/>
    </row>
    <row r="26" spans="1:20" ht="12.75">
      <c r="A26" s="19">
        <v>1944</v>
      </c>
      <c r="B26" s="19">
        <v>0</v>
      </c>
      <c r="C26">
        <v>0</v>
      </c>
      <c r="D26">
        <v>0</v>
      </c>
      <c r="E26">
        <v>0</v>
      </c>
      <c r="F26" s="43"/>
      <c r="G26" s="44"/>
      <c r="I26" s="45"/>
      <c r="J26" s="48"/>
      <c r="K26" s="47"/>
      <c r="M26" s="19"/>
      <c r="Q26" s="43"/>
      <c r="R26" s="44"/>
      <c r="T26" s="43"/>
    </row>
    <row r="27" spans="1:20" ht="12.75">
      <c r="A27" s="19">
        <v>1945</v>
      </c>
      <c r="B27" s="19">
        <v>0</v>
      </c>
      <c r="C27">
        <v>0</v>
      </c>
      <c r="D27">
        <v>0</v>
      </c>
      <c r="E27">
        <v>0</v>
      </c>
      <c r="F27" s="43"/>
      <c r="G27" s="44"/>
      <c r="I27" s="45"/>
      <c r="J27" s="48"/>
      <c r="K27" s="47"/>
      <c r="M27" s="19"/>
      <c r="Q27" s="43"/>
      <c r="R27" s="44"/>
      <c r="T27" s="43"/>
    </row>
    <row r="28" spans="1:20" ht="12.75">
      <c r="A28" s="19">
        <v>1946</v>
      </c>
      <c r="B28" s="19">
        <v>4403</v>
      </c>
      <c r="C28">
        <v>2475</v>
      </c>
      <c r="D28">
        <v>2475</v>
      </c>
      <c r="E28">
        <v>1654</v>
      </c>
      <c r="F28" s="43"/>
      <c r="G28" s="44"/>
      <c r="I28" s="45"/>
      <c r="J28" s="48"/>
      <c r="K28" s="47"/>
      <c r="M28" s="19"/>
      <c r="Q28" s="43"/>
      <c r="R28" s="44"/>
      <c r="T28" s="43"/>
    </row>
    <row r="29" spans="1:20" ht="12.75">
      <c r="A29" s="19">
        <v>1947</v>
      </c>
      <c r="B29" s="19">
        <v>5376</v>
      </c>
      <c r="C29">
        <v>2877</v>
      </c>
      <c r="D29">
        <v>2877</v>
      </c>
      <c r="E29">
        <v>2129</v>
      </c>
      <c r="F29" s="43"/>
      <c r="G29" s="44"/>
      <c r="I29" s="45"/>
      <c r="J29" s="48"/>
      <c r="K29" s="47"/>
      <c r="M29" s="19"/>
      <c r="Q29" s="43"/>
      <c r="R29" s="44"/>
      <c r="T29" s="43"/>
    </row>
    <row r="30" spans="1:20" ht="12.75">
      <c r="A30" s="19">
        <v>1948</v>
      </c>
      <c r="B30" s="19">
        <v>5998</v>
      </c>
      <c r="C30">
        <v>3251</v>
      </c>
      <c r="D30">
        <v>2857</v>
      </c>
      <c r="E30">
        <v>2120</v>
      </c>
      <c r="F30" s="43"/>
      <c r="G30" s="44"/>
      <c r="I30" s="45"/>
      <c r="J30" s="48"/>
      <c r="K30" s="47"/>
      <c r="M30" s="19"/>
      <c r="Q30" s="43"/>
      <c r="R30" s="44"/>
      <c r="T30" s="43"/>
    </row>
    <row r="31" spans="1:20" ht="12.75">
      <c r="A31" s="19">
        <v>1949</v>
      </c>
      <c r="B31" s="19">
        <v>6772</v>
      </c>
      <c r="C31">
        <v>3427</v>
      </c>
      <c r="D31">
        <v>2996</v>
      </c>
      <c r="E31">
        <v>2520</v>
      </c>
      <c r="F31" s="43"/>
      <c r="G31" s="44"/>
      <c r="I31" s="45"/>
      <c r="J31" s="48"/>
      <c r="K31" s="47"/>
      <c r="M31" s="19"/>
      <c r="Q31" s="43"/>
      <c r="R31" s="44"/>
      <c r="T31" s="43"/>
    </row>
    <row r="32" spans="1:20" ht="12.75">
      <c r="A32" s="19">
        <v>1950</v>
      </c>
      <c r="B32" s="19">
        <v>7601</v>
      </c>
      <c r="C32">
        <v>3756</v>
      </c>
      <c r="D32">
        <v>3285</v>
      </c>
      <c r="E32">
        <v>2874</v>
      </c>
      <c r="F32" s="43">
        <f>cao!D3</f>
        <v>20</v>
      </c>
      <c r="G32" s="44"/>
      <c r="I32" s="45">
        <f>ppi!H3</f>
        <v>17.912189074118768</v>
      </c>
      <c r="J32" s="48">
        <f aca="true" t="shared" si="0" ref="J32:J63">$I$101/I32</f>
        <v>5.582790555984555</v>
      </c>
      <c r="K32" s="47">
        <v>2791</v>
      </c>
      <c r="M32" s="19">
        <f aca="true" t="shared" si="1" ref="M32:M63">(B32*$J32)/$K32*1000</f>
        <v>15204.152997505771</v>
      </c>
      <c r="N32">
        <f aca="true" t="shared" si="2" ref="N32:N63">(C32*$J32)/$K32*1000</f>
        <v>7513.063894044425</v>
      </c>
      <c r="O32">
        <f aca="true" t="shared" si="3" ref="O32:O63">(D32*$J32)/$K32*1000</f>
        <v>6570.930482411059</v>
      </c>
      <c r="P32">
        <f aca="true" t="shared" si="4" ref="P32:P63">(E32*$J32)/$K32*1000</f>
        <v>5748.814065890222</v>
      </c>
      <c r="Q32" s="43">
        <f aca="true" t="shared" si="5" ref="Q32:Q63">(F32*$J32)</f>
        <v>111.65581111969111</v>
      </c>
      <c r="R32" s="44"/>
      <c r="T32" s="43"/>
    </row>
    <row r="33" spans="1:20" ht="12.75">
      <c r="A33" s="19">
        <v>1951</v>
      </c>
      <c r="B33" s="19">
        <v>8647</v>
      </c>
      <c r="C33">
        <v>4221</v>
      </c>
      <c r="D33">
        <v>3684</v>
      </c>
      <c r="E33">
        <v>3267</v>
      </c>
      <c r="F33" s="43">
        <f>cao!D4</f>
        <v>22</v>
      </c>
      <c r="G33" s="44"/>
      <c r="I33" s="45">
        <f>ppi!H4</f>
        <v>22.684162225138827</v>
      </c>
      <c r="J33" s="48">
        <f t="shared" si="0"/>
        <v>4.408362054878048</v>
      </c>
      <c r="K33" s="47">
        <v>2819</v>
      </c>
      <c r="M33" s="19">
        <f t="shared" si="1"/>
        <v>13522.208828850828</v>
      </c>
      <c r="N33">
        <f t="shared" si="2"/>
        <v>6600.814556097993</v>
      </c>
      <c r="O33">
        <f t="shared" si="3"/>
        <v>5761.052078811894</v>
      </c>
      <c r="P33">
        <f t="shared" si="4"/>
        <v>5108.946021031069</v>
      </c>
      <c r="Q33" s="43">
        <f t="shared" si="5"/>
        <v>96.98396520731706</v>
      </c>
      <c r="R33" s="44"/>
      <c r="T33" s="43"/>
    </row>
    <row r="34" spans="1:20" ht="12.75">
      <c r="A34" s="19">
        <v>1952</v>
      </c>
      <c r="B34" s="19">
        <v>8961</v>
      </c>
      <c r="C34">
        <v>4376</v>
      </c>
      <c r="D34">
        <v>3789</v>
      </c>
      <c r="E34">
        <v>3402</v>
      </c>
      <c r="F34" s="43">
        <f>cao!D5</f>
        <v>22</v>
      </c>
      <c r="G34" s="44"/>
      <c r="I34" s="45">
        <f>ppi!H5</f>
        <v>21.43929966400316</v>
      </c>
      <c r="J34" s="48">
        <f t="shared" si="0"/>
        <v>4.6643314645161285</v>
      </c>
      <c r="K34" s="47">
        <v>2819</v>
      </c>
      <c r="M34" s="19">
        <f t="shared" si="1"/>
        <v>14826.915308098272</v>
      </c>
      <c r="N34">
        <f t="shared" si="2"/>
        <v>7240.551432679169</v>
      </c>
      <c r="O34">
        <f t="shared" si="3"/>
        <v>6269.298304026823</v>
      </c>
      <c r="P34">
        <f t="shared" si="4"/>
        <v>5628.96617321173</v>
      </c>
      <c r="Q34" s="43">
        <f t="shared" si="5"/>
        <v>102.61529221935483</v>
      </c>
      <c r="R34" s="44"/>
      <c r="T34" s="43"/>
    </row>
    <row r="35" spans="1:20" ht="12.75">
      <c r="A35" s="19">
        <v>1953</v>
      </c>
      <c r="B35" s="19">
        <v>9610</v>
      </c>
      <c r="C35">
        <v>4672</v>
      </c>
      <c r="D35">
        <v>4039</v>
      </c>
      <c r="E35">
        <v>3715</v>
      </c>
      <c r="F35" s="43">
        <f>cao!D6</f>
        <v>22</v>
      </c>
      <c r="G35" s="44"/>
      <c r="I35" s="45">
        <f>ppi!H6</f>
        <v>20.88602741460953</v>
      </c>
      <c r="J35" s="48">
        <f t="shared" si="0"/>
        <v>4.787889913907285</v>
      </c>
      <c r="K35" s="47">
        <v>2906</v>
      </c>
      <c r="M35" s="19">
        <f t="shared" si="1"/>
        <v>15833.317987835171</v>
      </c>
      <c r="N35">
        <f t="shared" si="2"/>
        <v>7697.529827176475</v>
      </c>
      <c r="O35">
        <f t="shared" si="3"/>
        <v>6654.606800506374</v>
      </c>
      <c r="P35">
        <f t="shared" si="4"/>
        <v>6120.788379272389</v>
      </c>
      <c r="Q35" s="43">
        <f t="shared" si="5"/>
        <v>105.33357810596027</v>
      </c>
      <c r="R35" s="44"/>
      <c r="T35" s="43"/>
    </row>
    <row r="36" spans="1:20" ht="12.75">
      <c r="A36" s="19">
        <v>1954</v>
      </c>
      <c r="B36" s="19">
        <v>10827</v>
      </c>
      <c r="C36">
        <v>5314</v>
      </c>
      <c r="D36">
        <v>4598</v>
      </c>
      <c r="E36">
        <v>4173</v>
      </c>
      <c r="F36" s="43">
        <f>cao!D7</f>
        <v>25</v>
      </c>
      <c r="G36" s="44"/>
      <c r="I36" s="45">
        <f>ppi!H7</f>
        <v>20.88602741460953</v>
      </c>
      <c r="J36" s="48">
        <f t="shared" si="0"/>
        <v>4.787889913907285</v>
      </c>
      <c r="K36" s="47">
        <v>3028</v>
      </c>
      <c r="M36" s="19">
        <f t="shared" si="1"/>
        <v>17119.710732455143</v>
      </c>
      <c r="N36">
        <f t="shared" si="2"/>
        <v>8402.52543015301</v>
      </c>
      <c r="O36">
        <f t="shared" si="3"/>
        <v>7270.382372571234</v>
      </c>
      <c r="P36">
        <f t="shared" si="4"/>
        <v>6598.370082805514</v>
      </c>
      <c r="Q36" s="43">
        <f t="shared" si="5"/>
        <v>119.69724784768212</v>
      </c>
      <c r="R36" s="44"/>
      <c r="T36" s="43"/>
    </row>
    <row r="37" spans="1:20" ht="12.75">
      <c r="A37" s="19">
        <v>1955</v>
      </c>
      <c r="B37" s="19">
        <v>12127</v>
      </c>
      <c r="C37">
        <v>5977</v>
      </c>
      <c r="D37">
        <v>5177</v>
      </c>
      <c r="E37">
        <v>4782</v>
      </c>
      <c r="F37" s="43">
        <f>cao!D8</f>
        <v>27</v>
      </c>
      <c r="G37" s="44"/>
      <c r="I37" s="45">
        <f>ppi!H8</f>
        <v>21.43929966400316</v>
      </c>
      <c r="J37" s="48">
        <f t="shared" si="0"/>
        <v>4.6643314645161285</v>
      </c>
      <c r="K37" s="47">
        <v>3121</v>
      </c>
      <c r="M37" s="19">
        <f t="shared" si="1"/>
        <v>18123.78970528263</v>
      </c>
      <c r="N37">
        <f t="shared" si="2"/>
        <v>8932.620686771195</v>
      </c>
      <c r="O37">
        <f t="shared" si="3"/>
        <v>7737.021464851009</v>
      </c>
      <c r="P37">
        <f t="shared" si="4"/>
        <v>7146.694349027917</v>
      </c>
      <c r="Q37" s="43">
        <f t="shared" si="5"/>
        <v>125.93694954193546</v>
      </c>
      <c r="R37" s="44"/>
      <c r="T37" s="43"/>
    </row>
    <row r="38" spans="1:20" ht="12.75">
      <c r="A38" s="19">
        <v>1956</v>
      </c>
      <c r="B38" s="19">
        <v>13151</v>
      </c>
      <c r="C38">
        <v>6661</v>
      </c>
      <c r="D38">
        <v>5772</v>
      </c>
      <c r="E38">
        <v>5079</v>
      </c>
      <c r="F38" s="43">
        <f>cao!D9</f>
        <v>28</v>
      </c>
      <c r="G38" s="44"/>
      <c r="I38" s="45">
        <f>ppi!H9</f>
        <v>21.43929966400316</v>
      </c>
      <c r="J38" s="48">
        <f t="shared" si="0"/>
        <v>4.6643314645161285</v>
      </c>
      <c r="K38" s="47">
        <v>3202</v>
      </c>
      <c r="M38" s="19">
        <f t="shared" si="1"/>
        <v>19156.971608323423</v>
      </c>
      <c r="N38">
        <f t="shared" si="2"/>
        <v>9703.03306843908</v>
      </c>
      <c r="O38">
        <f t="shared" si="3"/>
        <v>8408.032858584353</v>
      </c>
      <c r="P38">
        <f t="shared" si="4"/>
        <v>7398.54450602043</v>
      </c>
      <c r="Q38" s="43">
        <f t="shared" si="5"/>
        <v>130.6012810064516</v>
      </c>
      <c r="R38" s="44"/>
      <c r="T38" s="43"/>
    </row>
    <row r="39" spans="1:20" ht="12.75">
      <c r="A39" s="19">
        <v>1957</v>
      </c>
      <c r="B39" s="19">
        <v>14258</v>
      </c>
      <c r="C39">
        <v>7489</v>
      </c>
      <c r="D39">
        <v>6475</v>
      </c>
      <c r="E39">
        <v>5403</v>
      </c>
      <c r="F39" s="43">
        <f>cao!D10</f>
        <v>31</v>
      </c>
      <c r="G39" s="44"/>
      <c r="I39" s="45">
        <f>ppi!H10</f>
        <v>22.061730944570993</v>
      </c>
      <c r="J39" s="48">
        <f t="shared" si="0"/>
        <v>4.5327359059561125</v>
      </c>
      <c r="K39" s="47">
        <v>3251</v>
      </c>
      <c r="M39" s="19">
        <f t="shared" si="1"/>
        <v>19879.344370077593</v>
      </c>
      <c r="N39">
        <f t="shared" si="2"/>
        <v>10441.605413628215</v>
      </c>
      <c r="O39">
        <f t="shared" si="3"/>
        <v>9027.826819768019</v>
      </c>
      <c r="P39">
        <f t="shared" si="4"/>
        <v>7533.181205746193</v>
      </c>
      <c r="Q39" s="43">
        <f t="shared" si="5"/>
        <v>140.51481308463948</v>
      </c>
      <c r="R39" s="44"/>
      <c r="T39" s="43"/>
    </row>
    <row r="40" spans="1:20" ht="12.75">
      <c r="A40" s="19">
        <v>1958</v>
      </c>
      <c r="B40" s="19">
        <v>14313</v>
      </c>
      <c r="C40">
        <v>7772</v>
      </c>
      <c r="D40">
        <v>6714</v>
      </c>
      <c r="E40">
        <v>5245</v>
      </c>
      <c r="F40" s="43">
        <f>cao!D11</f>
        <v>32</v>
      </c>
      <c r="G40" s="44"/>
      <c r="I40" s="45">
        <f>ppi!H11</f>
        <v>21.43929966400316</v>
      </c>
      <c r="J40" s="48">
        <f t="shared" si="0"/>
        <v>4.6643314645161285</v>
      </c>
      <c r="K40" s="47">
        <v>3236</v>
      </c>
      <c r="M40" s="19">
        <f t="shared" si="1"/>
        <v>20630.585986285336</v>
      </c>
      <c r="N40">
        <f t="shared" si="2"/>
        <v>11202.467287459627</v>
      </c>
      <c r="O40">
        <f t="shared" si="3"/>
        <v>9677.478817293351</v>
      </c>
      <c r="P40">
        <f t="shared" si="4"/>
        <v>7560.079892270424</v>
      </c>
      <c r="Q40" s="43">
        <f t="shared" si="5"/>
        <v>149.2586068645161</v>
      </c>
      <c r="R40" s="44"/>
      <c r="T40" s="43"/>
    </row>
    <row r="41" spans="1:20" ht="12.75">
      <c r="A41" s="19">
        <v>1959</v>
      </c>
      <c r="B41" s="19">
        <v>15288</v>
      </c>
      <c r="C41">
        <v>8097</v>
      </c>
      <c r="D41">
        <v>6990</v>
      </c>
      <c r="E41">
        <v>5696</v>
      </c>
      <c r="F41" s="43">
        <f>cao!D12</f>
        <v>33</v>
      </c>
      <c r="G41" s="44"/>
      <c r="I41" s="45">
        <f>ppi!H12</f>
        <v>21.43929966400316</v>
      </c>
      <c r="J41" s="48">
        <f t="shared" si="0"/>
        <v>4.6643314645161285</v>
      </c>
      <c r="K41" s="47">
        <v>3298</v>
      </c>
      <c r="M41" s="19">
        <f t="shared" si="1"/>
        <v>21621.679632966214</v>
      </c>
      <c r="N41">
        <f t="shared" si="2"/>
        <v>11451.513604665583</v>
      </c>
      <c r="O41">
        <f t="shared" si="3"/>
        <v>9885.893552749465</v>
      </c>
      <c r="P41">
        <f t="shared" si="4"/>
        <v>8055.801098206146</v>
      </c>
      <c r="Q41" s="43">
        <f t="shared" si="5"/>
        <v>153.92293832903223</v>
      </c>
      <c r="R41" s="44"/>
      <c r="T41" s="43"/>
    </row>
    <row r="42" spans="1:20" ht="12.75">
      <c r="A42" s="19">
        <v>1960</v>
      </c>
      <c r="B42" s="19">
        <v>17212</v>
      </c>
      <c r="C42">
        <v>9028</v>
      </c>
      <c r="D42">
        <v>7798</v>
      </c>
      <c r="E42">
        <v>6516</v>
      </c>
      <c r="F42" s="43">
        <f>cao!D13</f>
        <v>36</v>
      </c>
      <c r="G42" s="44"/>
      <c r="I42" s="45">
        <f>ppi!H13</f>
        <v>21.43929966400316</v>
      </c>
      <c r="J42" s="48">
        <f t="shared" si="0"/>
        <v>4.6643314645161285</v>
      </c>
      <c r="K42" s="47">
        <v>3403</v>
      </c>
      <c r="M42" s="19">
        <f t="shared" si="1"/>
        <v>23591.675923376904</v>
      </c>
      <c r="N42">
        <f t="shared" si="2"/>
        <v>12374.253441566736</v>
      </c>
      <c r="O42">
        <f t="shared" si="3"/>
        <v>10688.350502585005</v>
      </c>
      <c r="P42">
        <f t="shared" si="4"/>
        <v>8931.173618215425</v>
      </c>
      <c r="Q42" s="43">
        <f t="shared" si="5"/>
        <v>167.91593272258064</v>
      </c>
      <c r="R42" s="44"/>
      <c r="T42" s="43"/>
    </row>
    <row r="43" spans="1:20" ht="12.75">
      <c r="A43" s="19">
        <v>1961</v>
      </c>
      <c r="B43" s="19">
        <v>18136</v>
      </c>
      <c r="C43">
        <v>9913</v>
      </c>
      <c r="D43">
        <v>8513</v>
      </c>
      <c r="E43">
        <v>6393</v>
      </c>
      <c r="F43" s="43">
        <f>cao!D14</f>
        <v>37</v>
      </c>
      <c r="G43" s="44"/>
      <c r="I43" s="45">
        <f>ppi!H14</f>
        <v>21.43929966400316</v>
      </c>
      <c r="J43" s="48">
        <f t="shared" si="0"/>
        <v>4.6643314645161285</v>
      </c>
      <c r="K43" s="47">
        <v>3481</v>
      </c>
      <c r="M43" s="19">
        <f t="shared" si="1"/>
        <v>24301.153530728097</v>
      </c>
      <c r="N43">
        <f t="shared" si="2"/>
        <v>13282.82614413915</v>
      </c>
      <c r="O43">
        <f t="shared" si="3"/>
        <v>11406.910013624189</v>
      </c>
      <c r="P43">
        <f t="shared" si="4"/>
        <v>8566.237015987248</v>
      </c>
      <c r="Q43" s="43">
        <f t="shared" si="5"/>
        <v>172.58026418709676</v>
      </c>
      <c r="R43" s="44"/>
      <c r="T43" s="43"/>
    </row>
    <row r="44" spans="1:20" ht="12.75">
      <c r="A44" s="19">
        <v>1962</v>
      </c>
      <c r="B44" s="19">
        <v>19517</v>
      </c>
      <c r="C44">
        <v>10894</v>
      </c>
      <c r="D44">
        <v>9415</v>
      </c>
      <c r="E44">
        <v>6637</v>
      </c>
      <c r="F44" s="43">
        <f>cao!D15</f>
        <v>40</v>
      </c>
      <c r="G44" s="44"/>
      <c r="I44" s="45">
        <f>ppi!H15</f>
        <v>22.061730944570993</v>
      </c>
      <c r="J44" s="48">
        <f t="shared" si="0"/>
        <v>4.5327359059561125</v>
      </c>
      <c r="K44" s="47">
        <v>3586</v>
      </c>
      <c r="M44" s="19">
        <f t="shared" si="1"/>
        <v>24669.66164990113</v>
      </c>
      <c r="N44">
        <f t="shared" si="2"/>
        <v>13770.112927910175</v>
      </c>
      <c r="O44">
        <f t="shared" si="3"/>
        <v>11900.643768705188</v>
      </c>
      <c r="P44">
        <f t="shared" si="4"/>
        <v>8389.227051821172</v>
      </c>
      <c r="Q44" s="43">
        <f t="shared" si="5"/>
        <v>181.3094362382445</v>
      </c>
      <c r="R44" s="44"/>
      <c r="T44" s="43"/>
    </row>
    <row r="45" spans="1:20" ht="12.75">
      <c r="A45" s="19">
        <v>1963</v>
      </c>
      <c r="B45" s="19">
        <v>21170</v>
      </c>
      <c r="C45">
        <v>12152</v>
      </c>
      <c r="D45">
        <v>10339</v>
      </c>
      <c r="E45">
        <v>6852</v>
      </c>
      <c r="F45" s="43">
        <f>cao!D16</f>
        <v>43</v>
      </c>
      <c r="G45" s="44"/>
      <c r="I45" s="45">
        <f>ppi!H16</f>
        <v>22.684162225138827</v>
      </c>
      <c r="J45" s="48">
        <f t="shared" si="0"/>
        <v>4.408362054878048</v>
      </c>
      <c r="K45" s="47">
        <v>3661</v>
      </c>
      <c r="M45" s="19">
        <f t="shared" si="1"/>
        <v>25491.67569018527</v>
      </c>
      <c r="N45">
        <f t="shared" si="2"/>
        <v>14632.727585599028</v>
      </c>
      <c r="O45">
        <f t="shared" si="3"/>
        <v>12449.619034521755</v>
      </c>
      <c r="P45">
        <f t="shared" si="4"/>
        <v>8250.777601754819</v>
      </c>
      <c r="Q45" s="43">
        <f t="shared" si="5"/>
        <v>189.55956835975607</v>
      </c>
      <c r="R45" s="44"/>
      <c r="T45" s="43"/>
    </row>
    <row r="46" spans="1:20" ht="12.75">
      <c r="A46" s="19">
        <v>1964</v>
      </c>
      <c r="B46" s="19">
        <v>25071</v>
      </c>
      <c r="C46">
        <v>14502</v>
      </c>
      <c r="D46">
        <v>12286</v>
      </c>
      <c r="E46">
        <v>8030</v>
      </c>
      <c r="F46" s="43">
        <f>cao!D17</f>
        <v>50</v>
      </c>
      <c r="G46" s="44">
        <v>2352</v>
      </c>
      <c r="I46" s="45">
        <f>ppi!H17</f>
        <v>23.859865755100287</v>
      </c>
      <c r="J46" s="48">
        <f t="shared" si="0"/>
        <v>4.191138417391304</v>
      </c>
      <c r="K46" s="47">
        <v>3755</v>
      </c>
      <c r="M46" s="19">
        <f t="shared" si="1"/>
        <v>27982.964384132458</v>
      </c>
      <c r="N46">
        <f t="shared" si="2"/>
        <v>16186.38863622069</v>
      </c>
      <c r="O46">
        <f t="shared" si="3"/>
        <v>13713.003088167661</v>
      </c>
      <c r="P46">
        <f t="shared" si="4"/>
        <v>8962.674165553175</v>
      </c>
      <c r="Q46" s="43">
        <f t="shared" si="5"/>
        <v>209.5569208695652</v>
      </c>
      <c r="R46" s="44">
        <f aca="true" t="shared" si="6" ref="R46:R77">(G46*$J46)</f>
        <v>9857.557557704347</v>
      </c>
      <c r="T46" s="43"/>
    </row>
    <row r="47" spans="1:20" ht="12.75">
      <c r="A47" s="19">
        <v>1965</v>
      </c>
      <c r="B47" s="19">
        <v>28040</v>
      </c>
      <c r="C47">
        <v>16430</v>
      </c>
      <c r="D47">
        <v>13923</v>
      </c>
      <c r="E47">
        <v>8719</v>
      </c>
      <c r="F47" s="43">
        <f>cao!D18</f>
        <v>55</v>
      </c>
      <c r="G47" s="44">
        <v>2592</v>
      </c>
      <c r="I47" s="45">
        <f>ppi!H18</f>
        <v>24.413138004493916</v>
      </c>
      <c r="J47" s="48">
        <f t="shared" si="0"/>
        <v>4.096155110481587</v>
      </c>
      <c r="K47" s="47">
        <v>3814</v>
      </c>
      <c r="M47" s="19">
        <f t="shared" si="1"/>
        <v>30114.365311458754</v>
      </c>
      <c r="N47">
        <f t="shared" si="2"/>
        <v>17645.471543055184</v>
      </c>
      <c r="O47">
        <f t="shared" si="3"/>
        <v>14953.006712961494</v>
      </c>
      <c r="P47">
        <f t="shared" si="4"/>
        <v>9364.021082404026</v>
      </c>
      <c r="Q47" s="43">
        <f t="shared" si="5"/>
        <v>225.2885310764873</v>
      </c>
      <c r="R47" s="44">
        <f t="shared" si="6"/>
        <v>10617.234046368274</v>
      </c>
      <c r="T47" s="43"/>
    </row>
    <row r="48" spans="1:20" ht="12.75">
      <c r="A48" s="19">
        <v>1966</v>
      </c>
      <c r="B48" s="19">
        <v>30509</v>
      </c>
      <c r="C48">
        <v>18484</v>
      </c>
      <c r="D48">
        <v>15383</v>
      </c>
      <c r="E48">
        <v>8767</v>
      </c>
      <c r="F48" s="43">
        <f>cao!D19</f>
        <v>60</v>
      </c>
      <c r="G48" s="44">
        <v>2832</v>
      </c>
      <c r="I48" s="45">
        <f>ppi!H19</f>
        <v>25.658000565629592</v>
      </c>
      <c r="J48" s="48">
        <f t="shared" si="0"/>
        <v>3.8974198221024245</v>
      </c>
      <c r="K48" s="47">
        <v>3868</v>
      </c>
      <c r="M48" s="19">
        <f t="shared" si="1"/>
        <v>30741.049987725666</v>
      </c>
      <c r="N48">
        <f t="shared" si="2"/>
        <v>18624.588415651815</v>
      </c>
      <c r="O48">
        <f t="shared" si="3"/>
        <v>15500.002358687074</v>
      </c>
      <c r="P48">
        <f t="shared" si="4"/>
        <v>8833.68138065459</v>
      </c>
      <c r="Q48" s="43">
        <f t="shared" si="5"/>
        <v>233.8451893261455</v>
      </c>
      <c r="R48" s="44">
        <f t="shared" si="6"/>
        <v>11037.492936194067</v>
      </c>
      <c r="T48" s="43"/>
    </row>
    <row r="49" spans="1:20" ht="12.75">
      <c r="A49" s="19">
        <v>1967</v>
      </c>
      <c r="B49" s="19">
        <v>33503</v>
      </c>
      <c r="C49">
        <v>20174</v>
      </c>
      <c r="D49">
        <v>16626</v>
      </c>
      <c r="E49">
        <v>9704</v>
      </c>
      <c r="F49" s="43">
        <f>cao!D20</f>
        <v>64</v>
      </c>
      <c r="G49" s="44">
        <v>2976</v>
      </c>
      <c r="I49" s="45">
        <f>ppi!H20</f>
        <v>25.658000565629592</v>
      </c>
      <c r="J49" s="48">
        <f t="shared" si="0"/>
        <v>3.8974198221024245</v>
      </c>
      <c r="K49" s="47">
        <v>3873</v>
      </c>
      <c r="M49" s="19">
        <f t="shared" si="1"/>
        <v>33714.24123415893</v>
      </c>
      <c r="N49">
        <f t="shared" si="2"/>
        <v>20301.199971880797</v>
      </c>
      <c r="O49">
        <f t="shared" si="3"/>
        <v>16730.829321527217</v>
      </c>
      <c r="P49">
        <f t="shared" si="4"/>
        <v>9765.185115848677</v>
      </c>
      <c r="Q49" s="43">
        <f t="shared" si="5"/>
        <v>249.43486861455517</v>
      </c>
      <c r="R49" s="44">
        <f t="shared" si="6"/>
        <v>11598.721390576815</v>
      </c>
      <c r="T49" s="43"/>
    </row>
    <row r="50" spans="1:20" ht="12.75">
      <c r="A50" s="19">
        <v>1968</v>
      </c>
      <c r="B50" s="19">
        <v>37238</v>
      </c>
      <c r="C50">
        <v>22247</v>
      </c>
      <c r="D50">
        <v>18066</v>
      </c>
      <c r="E50">
        <v>10755</v>
      </c>
      <c r="F50" s="43">
        <f>cao!D21</f>
        <v>67</v>
      </c>
      <c r="G50" s="44">
        <v>3096</v>
      </c>
      <c r="I50" s="45">
        <f>ppi!H21</f>
        <v>26.211272815023218</v>
      </c>
      <c r="J50" s="48">
        <f t="shared" si="0"/>
        <v>3.815152385224274</v>
      </c>
      <c r="K50" s="47">
        <v>3941</v>
      </c>
      <c r="M50" s="19">
        <f t="shared" si="1"/>
        <v>36048.88214183749</v>
      </c>
      <c r="N50">
        <f t="shared" si="2"/>
        <v>21536.588458280752</v>
      </c>
      <c r="O50">
        <f t="shared" si="3"/>
        <v>17489.099972459207</v>
      </c>
      <c r="P50">
        <f t="shared" si="4"/>
        <v>10411.561508014987</v>
      </c>
      <c r="Q50" s="43">
        <f t="shared" si="5"/>
        <v>255.61520981002636</v>
      </c>
      <c r="R50" s="44">
        <f t="shared" si="6"/>
        <v>11811.711784654353</v>
      </c>
      <c r="T50" s="43"/>
    </row>
    <row r="51" spans="1:20" ht="12.75">
      <c r="A51" s="19">
        <v>1969</v>
      </c>
      <c r="B51" s="19">
        <v>46023</v>
      </c>
      <c r="C51">
        <v>27744</v>
      </c>
      <c r="D51">
        <v>22398</v>
      </c>
      <c r="E51">
        <v>13940</v>
      </c>
      <c r="F51" s="43">
        <f>cao!D22</f>
        <v>73</v>
      </c>
      <c r="G51" s="44">
        <v>3300</v>
      </c>
      <c r="I51" s="45">
        <f>ppi!H22</f>
        <v>28.009407625552512</v>
      </c>
      <c r="J51" s="48">
        <f t="shared" si="0"/>
        <v>3.570229022222222</v>
      </c>
      <c r="K51" s="47">
        <v>4041</v>
      </c>
      <c r="M51" s="19">
        <f t="shared" si="1"/>
        <v>40661.38339265859</v>
      </c>
      <c r="N51">
        <f t="shared" si="2"/>
        <v>24511.861913519755</v>
      </c>
      <c r="O51">
        <f t="shared" si="3"/>
        <v>19788.66360795183</v>
      </c>
      <c r="P51">
        <f t="shared" si="4"/>
        <v>12316.009049685174</v>
      </c>
      <c r="Q51" s="43">
        <f t="shared" si="5"/>
        <v>260.6267186222222</v>
      </c>
      <c r="R51" s="44">
        <f t="shared" si="6"/>
        <v>11781.755773333332</v>
      </c>
      <c r="T51" s="43"/>
    </row>
    <row r="52" spans="1:20" ht="12.75">
      <c r="A52" s="19">
        <v>1970</v>
      </c>
      <c r="B52" s="19">
        <v>51417</v>
      </c>
      <c r="C52">
        <v>31770</v>
      </c>
      <c r="D52">
        <v>25610</v>
      </c>
      <c r="E52">
        <v>14660</v>
      </c>
      <c r="F52" s="43">
        <f>cao!D23</f>
        <v>80</v>
      </c>
      <c r="G52" s="44">
        <v>3720</v>
      </c>
      <c r="I52" s="45">
        <f>ppi!H23</f>
        <v>28.63183890612035</v>
      </c>
      <c r="J52" s="48">
        <f t="shared" si="0"/>
        <v>3.4926153478260864</v>
      </c>
      <c r="K52" s="47">
        <v>4115</v>
      </c>
      <c r="M52" s="19">
        <f t="shared" si="1"/>
        <v>43640.29242750276</v>
      </c>
      <c r="N52">
        <f t="shared" si="2"/>
        <v>26964.857740081352</v>
      </c>
      <c r="O52">
        <f t="shared" si="3"/>
        <v>21736.544120978386</v>
      </c>
      <c r="P52">
        <f t="shared" si="4"/>
        <v>12442.707411696338</v>
      </c>
      <c r="Q52" s="43">
        <f t="shared" si="5"/>
        <v>279.4092278260869</v>
      </c>
      <c r="R52" s="44">
        <f t="shared" si="6"/>
        <v>12992.529093913041</v>
      </c>
      <c r="T52" s="43"/>
    </row>
    <row r="53" spans="1:20" ht="12.75">
      <c r="A53" s="19">
        <v>1971</v>
      </c>
      <c r="B53" s="19">
        <v>58141</v>
      </c>
      <c r="C53">
        <v>36510</v>
      </c>
      <c r="D53">
        <v>29194</v>
      </c>
      <c r="E53">
        <v>15680</v>
      </c>
      <c r="F53" s="43">
        <f>cao!D24</f>
        <v>89</v>
      </c>
      <c r="G53" s="44">
        <v>3924</v>
      </c>
      <c r="I53" s="45">
        <f>ppi!H24</f>
        <v>29.807542436081807</v>
      </c>
      <c r="J53" s="48">
        <f t="shared" si="0"/>
        <v>3.3548555777262186</v>
      </c>
      <c r="K53" s="47">
        <v>4155</v>
      </c>
      <c r="M53" s="19">
        <f t="shared" si="1"/>
        <v>46944.56273034418</v>
      </c>
      <c r="N53">
        <f t="shared" si="2"/>
        <v>29479.12807287226</v>
      </c>
      <c r="O53">
        <f t="shared" si="3"/>
        <v>23571.99849245228</v>
      </c>
      <c r="P53">
        <f t="shared" si="4"/>
        <v>12660.44174699088</v>
      </c>
      <c r="Q53" s="43">
        <f t="shared" si="5"/>
        <v>298.58214641763345</v>
      </c>
      <c r="R53" s="44">
        <f t="shared" si="6"/>
        <v>13164.453286997681</v>
      </c>
      <c r="T53" s="43"/>
    </row>
    <row r="54" spans="1:20" ht="12.75">
      <c r="A54" s="19">
        <v>1972</v>
      </c>
      <c r="B54" s="19">
        <v>65052</v>
      </c>
      <c r="C54">
        <v>40890</v>
      </c>
      <c r="D54">
        <v>32535</v>
      </c>
      <c r="E54">
        <v>17512</v>
      </c>
      <c r="F54" s="43">
        <f>cao!D25</f>
        <v>100</v>
      </c>
      <c r="G54" s="44">
        <v>4428</v>
      </c>
      <c r="I54" s="45">
        <f>ppi!H25</f>
        <v>31.60567724661112</v>
      </c>
      <c r="J54" s="48">
        <f t="shared" si="0"/>
        <v>3.1639885207877447</v>
      </c>
      <c r="K54" s="47">
        <v>4118</v>
      </c>
      <c r="M54" s="19">
        <f t="shared" si="1"/>
        <v>49981.49131964166</v>
      </c>
      <c r="N54">
        <f t="shared" si="2"/>
        <v>31417.069114864225</v>
      </c>
      <c r="O54">
        <f t="shared" si="3"/>
        <v>24997.660642017796</v>
      </c>
      <c r="P54">
        <f t="shared" si="4"/>
        <v>13455.018692577705</v>
      </c>
      <c r="Q54" s="43">
        <f t="shared" si="5"/>
        <v>316.3988520787745</v>
      </c>
      <c r="R54" s="44">
        <f t="shared" si="6"/>
        <v>14010.141170048133</v>
      </c>
      <c r="T54" s="43"/>
    </row>
    <row r="55" spans="1:20" ht="12.75">
      <c r="A55" s="19">
        <v>1973</v>
      </c>
      <c r="B55" s="19">
        <v>74725</v>
      </c>
      <c r="C55">
        <v>47392</v>
      </c>
      <c r="D55">
        <v>37026</v>
      </c>
      <c r="E55">
        <v>20100</v>
      </c>
      <c r="F55" s="43">
        <f>cao!D26</f>
        <v>112.16730038022813</v>
      </c>
      <c r="G55" s="44">
        <v>5124</v>
      </c>
      <c r="I55" s="45">
        <f>ppi!H26</f>
        <v>33.40381205714041</v>
      </c>
      <c r="J55" s="48">
        <f t="shared" si="0"/>
        <v>2.993670298136646</v>
      </c>
      <c r="K55" s="47">
        <v>4139</v>
      </c>
      <c r="M55" s="19">
        <f t="shared" si="1"/>
        <v>54047.35758112126</v>
      </c>
      <c r="N55">
        <f t="shared" si="2"/>
        <v>34277.85039122782</v>
      </c>
      <c r="O55">
        <f t="shared" si="3"/>
        <v>26780.29390162055</v>
      </c>
      <c r="P55">
        <f t="shared" si="4"/>
        <v>14537.997823760952</v>
      </c>
      <c r="Q55" s="43">
        <f t="shared" si="5"/>
        <v>335.7919155704603</v>
      </c>
      <c r="R55" s="44">
        <f t="shared" si="6"/>
        <v>15339.566607652174</v>
      </c>
      <c r="T55" s="43"/>
    </row>
    <row r="56" spans="1:20" ht="12.75">
      <c r="A56" s="19">
        <v>1974</v>
      </c>
      <c r="B56" s="19">
        <v>87294</v>
      </c>
      <c r="C56">
        <v>55074</v>
      </c>
      <c r="D56">
        <v>42796</v>
      </c>
      <c r="E56">
        <v>24621</v>
      </c>
      <c r="F56" s="43">
        <f>cao!D27</f>
        <v>128.13688212927755</v>
      </c>
      <c r="G56" s="44">
        <v>5712</v>
      </c>
      <c r="I56" s="45">
        <f>ppi!H27</f>
        <v>36.930922647024786</v>
      </c>
      <c r="J56" s="48">
        <f t="shared" si="0"/>
        <v>2.707757966292135</v>
      </c>
      <c r="K56" s="47">
        <v>4158</v>
      </c>
      <c r="M56" s="19">
        <f t="shared" si="1"/>
        <v>56847.28809752421</v>
      </c>
      <c r="N56">
        <f t="shared" si="2"/>
        <v>35865.09433274965</v>
      </c>
      <c r="O56">
        <f t="shared" si="3"/>
        <v>27869.458856526748</v>
      </c>
      <c r="P56">
        <f t="shared" si="4"/>
        <v>16033.600021182938</v>
      </c>
      <c r="Q56" s="43">
        <f t="shared" si="5"/>
        <v>346.9636633613876</v>
      </c>
      <c r="R56" s="44">
        <f t="shared" si="6"/>
        <v>15466.713503460676</v>
      </c>
      <c r="T56" s="43"/>
    </row>
    <row r="57" spans="1:20" ht="12.75">
      <c r="A57" s="19">
        <v>1975</v>
      </c>
      <c r="B57" s="19">
        <v>93533</v>
      </c>
      <c r="C57">
        <v>62325</v>
      </c>
      <c r="D57">
        <v>48391</v>
      </c>
      <c r="E57">
        <v>22684</v>
      </c>
      <c r="F57" s="43">
        <f>cao!D28</f>
        <v>144.106463878327</v>
      </c>
      <c r="G57" s="44">
        <v>6828</v>
      </c>
      <c r="I57" s="45">
        <f>ppi!H28</f>
        <v>39.35148873812192</v>
      </c>
      <c r="J57" s="48">
        <f t="shared" si="0"/>
        <v>2.5411999191564147</v>
      </c>
      <c r="K57" s="47">
        <v>4152</v>
      </c>
      <c r="M57" s="19">
        <f t="shared" si="1"/>
        <v>57246.15896879985</v>
      </c>
      <c r="N57">
        <f t="shared" si="2"/>
        <v>38145.540693984476</v>
      </c>
      <c r="O57">
        <f t="shared" si="3"/>
        <v>29617.342314040958</v>
      </c>
      <c r="P57">
        <f t="shared" si="4"/>
        <v>13883.56911515995</v>
      </c>
      <c r="Q57" s="43">
        <f t="shared" si="5"/>
        <v>366.2033343575213</v>
      </c>
      <c r="R57" s="44">
        <f t="shared" si="6"/>
        <v>17351.313048</v>
      </c>
      <c r="T57" s="43"/>
    </row>
    <row r="58" spans="1:20" ht="12.75">
      <c r="A58" s="19">
        <v>1976</v>
      </c>
      <c r="B58" s="19">
        <v>106698</v>
      </c>
      <c r="C58">
        <v>69266</v>
      </c>
      <c r="D58">
        <v>53595</v>
      </c>
      <c r="E58">
        <v>27724</v>
      </c>
      <c r="F58" s="43">
        <f>cao!D29</f>
        <v>157.4144486692015</v>
      </c>
      <c r="G58" s="44">
        <v>7836</v>
      </c>
      <c r="I58" s="45">
        <f>ppi!H29</f>
        <v>42.325327078612695</v>
      </c>
      <c r="J58" s="48">
        <f t="shared" si="0"/>
        <v>2.362651558823529</v>
      </c>
      <c r="K58" s="47">
        <v>4172</v>
      </c>
      <c r="M58" s="19">
        <f t="shared" si="1"/>
        <v>60424.303936565884</v>
      </c>
      <c r="N58">
        <f t="shared" si="2"/>
        <v>39226.13204062094</v>
      </c>
      <c r="O58">
        <f t="shared" si="3"/>
        <v>30351.46459615221</v>
      </c>
      <c r="P58">
        <f t="shared" si="4"/>
        <v>15700.419898567476</v>
      </c>
      <c r="Q58" s="43">
        <f t="shared" si="5"/>
        <v>371.9154925296353</v>
      </c>
      <c r="R58" s="44">
        <f t="shared" si="6"/>
        <v>18513.737614941172</v>
      </c>
      <c r="T58" s="43"/>
    </row>
    <row r="59" spans="1:20" ht="12.75">
      <c r="A59" s="19">
        <v>1977</v>
      </c>
      <c r="B59" s="19">
        <v>114999</v>
      </c>
      <c r="C59">
        <v>75741</v>
      </c>
      <c r="D59">
        <v>58833</v>
      </c>
      <c r="E59">
        <v>27619</v>
      </c>
      <c r="F59" s="43">
        <f>cao!D30</f>
        <v>169.20152091254752</v>
      </c>
      <c r="G59" s="44">
        <v>8376</v>
      </c>
      <c r="I59" s="45">
        <f>ppi!H30</f>
        <v>44.745893169709824</v>
      </c>
      <c r="J59" s="48">
        <f t="shared" si="0"/>
        <v>2.2348419690880985</v>
      </c>
      <c r="K59" s="47">
        <v>4213</v>
      </c>
      <c r="M59" s="19">
        <f t="shared" si="1"/>
        <v>61002.75138930981</v>
      </c>
      <c r="N59">
        <f t="shared" si="2"/>
        <v>40177.82235478321</v>
      </c>
      <c r="O59">
        <f t="shared" si="3"/>
        <v>31208.74853248519</v>
      </c>
      <c r="P59">
        <f t="shared" si="4"/>
        <v>14650.866447719962</v>
      </c>
      <c r="Q59" s="43">
        <f t="shared" si="5"/>
        <v>378.1386601688988</v>
      </c>
      <c r="R59" s="44">
        <f t="shared" si="6"/>
        <v>18719.036333081913</v>
      </c>
      <c r="T59" s="43"/>
    </row>
    <row r="60" spans="1:20" ht="12.75">
      <c r="A60" s="19">
        <v>1978</v>
      </c>
      <c r="B60" s="19">
        <v>124234</v>
      </c>
      <c r="C60">
        <v>82188</v>
      </c>
      <c r="D60">
        <v>63838</v>
      </c>
      <c r="E60">
        <v>29773</v>
      </c>
      <c r="F60" s="43">
        <f>cao!D31</f>
        <v>179.0874524714829</v>
      </c>
      <c r="G60" s="44">
        <v>9108</v>
      </c>
      <c r="I60" s="45">
        <f>ppi!H31</f>
        <v>45.921596699671284</v>
      </c>
      <c r="J60" s="48">
        <f t="shared" si="0"/>
        <v>2.177624629518072</v>
      </c>
      <c r="K60" s="47">
        <v>4263</v>
      </c>
      <c r="M60" s="19">
        <f t="shared" si="1"/>
        <v>63461.18184929585</v>
      </c>
      <c r="N60">
        <f t="shared" si="2"/>
        <v>41983.25429294659</v>
      </c>
      <c r="O60">
        <f t="shared" si="3"/>
        <v>32609.711728635866</v>
      </c>
      <c r="P60">
        <f t="shared" si="4"/>
        <v>15208.636663063937</v>
      </c>
      <c r="Q60" s="43">
        <f t="shared" si="5"/>
        <v>389.98524733954827</v>
      </c>
      <c r="R60" s="44">
        <f t="shared" si="6"/>
        <v>19833.8051256506</v>
      </c>
      <c r="T60" s="43"/>
    </row>
    <row r="61" spans="1:20" ht="12.75">
      <c r="A61" s="19">
        <v>1979</v>
      </c>
      <c r="B61" s="19">
        <v>132217</v>
      </c>
      <c r="C61">
        <v>88494</v>
      </c>
      <c r="D61">
        <v>68370</v>
      </c>
      <c r="E61">
        <v>30866</v>
      </c>
      <c r="F61" s="43">
        <f>cao!D32</f>
        <v>188.21292775665398</v>
      </c>
      <c r="G61" s="44">
        <v>9540</v>
      </c>
      <c r="I61" s="45">
        <f>ppi!H32</f>
        <v>47.09730022963274</v>
      </c>
      <c r="J61" s="48">
        <f t="shared" si="0"/>
        <v>2.1232639559471367</v>
      </c>
      <c r="K61" s="47">
        <v>4345</v>
      </c>
      <c r="M61" s="19">
        <f t="shared" si="1"/>
        <v>64610.262477206576</v>
      </c>
      <c r="N61">
        <f t="shared" si="2"/>
        <v>43244.2164597436</v>
      </c>
      <c r="O61">
        <f t="shared" si="3"/>
        <v>33410.254699218814</v>
      </c>
      <c r="P61">
        <f t="shared" si="4"/>
        <v>15083.237114905482</v>
      </c>
      <c r="Q61" s="43">
        <f t="shared" si="5"/>
        <v>399.62572554898577</v>
      </c>
      <c r="R61" s="44">
        <f t="shared" si="6"/>
        <v>20255.938139735685</v>
      </c>
      <c r="T61" s="43"/>
    </row>
    <row r="62" spans="1:20" ht="12.75">
      <c r="A62" s="19">
        <v>1980</v>
      </c>
      <c r="B62" s="19">
        <v>141730</v>
      </c>
      <c r="C62">
        <v>94001</v>
      </c>
      <c r="D62">
        <v>72414</v>
      </c>
      <c r="E62">
        <v>34469</v>
      </c>
      <c r="F62" s="43">
        <f>cao!D33</f>
        <v>195.43726235741443</v>
      </c>
      <c r="G62" s="44">
        <v>9948</v>
      </c>
      <c r="I62" s="45">
        <f>ppi!H33</f>
        <v>50.69356985069135</v>
      </c>
      <c r="J62" s="48">
        <f t="shared" si="0"/>
        <v>1.9726367721691673</v>
      </c>
      <c r="K62" s="47">
        <v>4383</v>
      </c>
      <c r="M62" s="19">
        <f t="shared" si="1"/>
        <v>63787.7731507041</v>
      </c>
      <c r="N62">
        <f t="shared" si="2"/>
        <v>42306.600324132756</v>
      </c>
      <c r="O62">
        <f t="shared" si="3"/>
        <v>32591.037923764106</v>
      </c>
      <c r="P62">
        <f t="shared" si="4"/>
        <v>15513.305247524306</v>
      </c>
      <c r="Q62" s="43">
        <f t="shared" si="5"/>
        <v>385.5267303783087</v>
      </c>
      <c r="R62" s="44">
        <f t="shared" si="6"/>
        <v>19623.790609538875</v>
      </c>
      <c r="T62" s="43"/>
    </row>
    <row r="63" spans="1:20" ht="12.75">
      <c r="A63" s="19">
        <v>1981</v>
      </c>
      <c r="B63" s="19">
        <v>148693</v>
      </c>
      <c r="C63">
        <v>96120</v>
      </c>
      <c r="D63">
        <v>74133</v>
      </c>
      <c r="E63">
        <v>39061</v>
      </c>
      <c r="F63" s="43">
        <f>cao!D34</f>
        <v>200.38022813688215</v>
      </c>
      <c r="G63" s="44">
        <v>10248</v>
      </c>
      <c r="I63" s="45">
        <f>ppi!H34</f>
        <v>56.87617976057163</v>
      </c>
      <c r="J63" s="48">
        <f t="shared" si="0"/>
        <v>1.7582052877138412</v>
      </c>
      <c r="K63" s="47">
        <v>4326</v>
      </c>
      <c r="M63" s="19">
        <f t="shared" si="1"/>
        <v>60432.92160102501</v>
      </c>
      <c r="N63">
        <f t="shared" si="2"/>
        <v>39065.80958276801</v>
      </c>
      <c r="O63">
        <f t="shared" si="3"/>
        <v>30129.68853307679</v>
      </c>
      <c r="P63">
        <f t="shared" si="4"/>
        <v>15875.463879655652</v>
      </c>
      <c r="Q63" s="43">
        <f t="shared" si="5"/>
        <v>352.30957666357205</v>
      </c>
      <c r="R63" s="44">
        <f t="shared" si="6"/>
        <v>18018.087788491444</v>
      </c>
      <c r="T63" s="43"/>
    </row>
    <row r="64" spans="1:20" ht="12.75">
      <c r="A64" s="19">
        <v>1982</v>
      </c>
      <c r="B64" s="19">
        <v>152999</v>
      </c>
      <c r="C64">
        <v>99040</v>
      </c>
      <c r="D64">
        <v>76717</v>
      </c>
      <c r="E64">
        <v>40134</v>
      </c>
      <c r="F64" s="43">
        <f>cao!D35</f>
        <v>213.30798479087454</v>
      </c>
      <c r="G64" s="44">
        <v>10776</v>
      </c>
      <c r="I64" s="45">
        <f>ppi!H35</f>
        <v>59.88362939021306</v>
      </c>
      <c r="J64" s="48">
        <f aca="true" t="shared" si="7" ref="J64:J95">$I$101/I64</f>
        <v>1.6699054652880352</v>
      </c>
      <c r="K64" s="47">
        <v>4211</v>
      </c>
      <c r="M64" s="19">
        <f aca="true" t="shared" si="8" ref="M64:M95">(B64*$J64)/$K64*1000</f>
        <v>60672.967533508454</v>
      </c>
      <c r="N64">
        <f aca="true" t="shared" si="9" ref="N64:N95">(C64*$J64)/$K64*1000</f>
        <v>39275.09790599074</v>
      </c>
      <c r="O64">
        <f aca="true" t="shared" si="10" ref="O64:O95">(D64*$J64)/$K64*1000</f>
        <v>30422.735117668533</v>
      </c>
      <c r="P64">
        <f aca="true" t="shared" si="11" ref="P64:P95">(E64*$J64)/$K64*1000</f>
        <v>15915.456172849683</v>
      </c>
      <c r="Q64" s="43">
        <f aca="true" t="shared" si="12" ref="Q64:Q95">(F64*$J64)</f>
        <v>356.2041695918585</v>
      </c>
      <c r="R64" s="44">
        <f t="shared" si="6"/>
        <v>17994.90129394387</v>
      </c>
      <c r="T64" s="43"/>
    </row>
    <row r="65" spans="1:20" ht="12.75">
      <c r="A65" s="19">
        <v>1983</v>
      </c>
      <c r="B65" s="19">
        <v>158401</v>
      </c>
      <c r="C65">
        <v>100344</v>
      </c>
      <c r="D65">
        <v>76829</v>
      </c>
      <c r="E65">
        <v>43926</v>
      </c>
      <c r="F65" s="43">
        <f>cao!D36</f>
        <v>215.20912547528516</v>
      </c>
      <c r="G65" s="44">
        <v>11160</v>
      </c>
      <c r="I65" s="45">
        <f>ppi!H36</f>
        <v>60.414355795443896</v>
      </c>
      <c r="J65" s="48">
        <f t="shared" si="7"/>
        <v>1.6552357247437772</v>
      </c>
      <c r="K65" s="47">
        <v>4125</v>
      </c>
      <c r="M65" s="19">
        <f t="shared" si="8"/>
        <v>63561.45309942764</v>
      </c>
      <c r="N65">
        <f t="shared" si="9"/>
        <v>40264.96328816717</v>
      </c>
      <c r="O65">
        <f t="shared" si="10"/>
        <v>30829.11648396113</v>
      </c>
      <c r="P65">
        <f t="shared" si="11"/>
        <v>17626.153804871552</v>
      </c>
      <c r="Q65" s="43">
        <f t="shared" si="12"/>
        <v>356.2218327775581</v>
      </c>
      <c r="R65" s="44">
        <f t="shared" si="6"/>
        <v>18472.430688140554</v>
      </c>
      <c r="T65" s="43"/>
    </row>
    <row r="66" spans="1:20" ht="12.75">
      <c r="A66" s="19">
        <v>1984</v>
      </c>
      <c r="B66" s="19">
        <v>167359</v>
      </c>
      <c r="C66">
        <v>100809</v>
      </c>
      <c r="D66">
        <v>77456</v>
      </c>
      <c r="E66">
        <v>51540</v>
      </c>
      <c r="F66" s="43">
        <f>cao!D37</f>
        <v>214.4486692015209</v>
      </c>
      <c r="G66" s="44">
        <v>10824</v>
      </c>
      <c r="I66" s="45">
        <f>ppi!H37</f>
        <v>62.27189821375184</v>
      </c>
      <c r="J66" s="48">
        <f t="shared" si="7"/>
        <v>1.6058607954545452</v>
      </c>
      <c r="K66" s="47">
        <v>4139</v>
      </c>
      <c r="M66" s="19">
        <f t="shared" si="8"/>
        <v>64932.4128694074</v>
      </c>
      <c r="N66">
        <f t="shared" si="9"/>
        <v>39112.15775041731</v>
      </c>
      <c r="O66">
        <f t="shared" si="10"/>
        <v>30051.595499571697</v>
      </c>
      <c r="P66">
        <f t="shared" si="11"/>
        <v>19996.633340837703</v>
      </c>
      <c r="Q66" s="43">
        <f t="shared" si="12"/>
        <v>344.374710508123</v>
      </c>
      <c r="R66" s="44">
        <f t="shared" si="6"/>
        <v>17381.837249999997</v>
      </c>
      <c r="T66" s="43"/>
    </row>
    <row r="67" spans="1:20" ht="12.75">
      <c r="A67" s="19">
        <v>1985</v>
      </c>
      <c r="B67" s="19">
        <v>172953</v>
      </c>
      <c r="C67">
        <v>104641</v>
      </c>
      <c r="D67">
        <v>80723</v>
      </c>
      <c r="E67">
        <v>52741</v>
      </c>
      <c r="F67" s="43">
        <f>cao!D38</f>
        <v>215.9695817490494</v>
      </c>
      <c r="G67" s="44">
        <v>10824</v>
      </c>
      <c r="I67" s="45">
        <f>ppi!H38</f>
        <v>64.12944063205977</v>
      </c>
      <c r="J67" s="48">
        <f t="shared" si="7"/>
        <v>1.5593462068965516</v>
      </c>
      <c r="K67" s="47">
        <v>4228</v>
      </c>
      <c r="M67" s="19">
        <f t="shared" si="8"/>
        <v>63787.51289531204</v>
      </c>
      <c r="N67">
        <f t="shared" si="9"/>
        <v>38593.08099239878</v>
      </c>
      <c r="O67">
        <f t="shared" si="10"/>
        <v>29771.78426189932</v>
      </c>
      <c r="P67">
        <f t="shared" si="11"/>
        <v>19451.626844354545</v>
      </c>
      <c r="Q67" s="43">
        <f t="shared" si="12"/>
        <v>336.7713481054149</v>
      </c>
      <c r="R67" s="44">
        <f t="shared" si="6"/>
        <v>16878.363343448273</v>
      </c>
      <c r="T67" s="43"/>
    </row>
    <row r="68" spans="1:20" ht="12.75">
      <c r="A68" s="19">
        <v>1986</v>
      </c>
      <c r="B68" s="19">
        <v>177938</v>
      </c>
      <c r="C68">
        <v>109164</v>
      </c>
      <c r="D68">
        <v>84351</v>
      </c>
      <c r="E68">
        <v>51997</v>
      </c>
      <c r="F68" s="43">
        <f>cao!D39</f>
        <v>218.25095057034218</v>
      </c>
      <c r="G68" s="44">
        <v>10824</v>
      </c>
      <c r="I68" s="45">
        <f>ppi!H39</f>
        <v>59.97208379108486</v>
      </c>
      <c r="J68" s="48">
        <f t="shared" si="7"/>
        <v>1.667442477876106</v>
      </c>
      <c r="K68" s="47">
        <v>4325</v>
      </c>
      <c r="M68" s="19">
        <f t="shared" si="8"/>
        <v>68601.47505857077</v>
      </c>
      <c r="N68">
        <f t="shared" si="9"/>
        <v>42086.633677425954</v>
      </c>
      <c r="O68">
        <f t="shared" si="10"/>
        <v>32520.33305233004</v>
      </c>
      <c r="P68">
        <f t="shared" si="11"/>
        <v>20046.70671031766</v>
      </c>
      <c r="Q68" s="43">
        <f t="shared" si="12"/>
        <v>363.9209058178269</v>
      </c>
      <c r="R68" s="44">
        <f t="shared" si="6"/>
        <v>18048.397380530972</v>
      </c>
      <c r="T68" s="43"/>
    </row>
    <row r="69" spans="1:20" ht="12.75">
      <c r="A69" s="19">
        <v>1987</v>
      </c>
      <c r="B69" s="19">
        <v>178130</v>
      </c>
      <c r="C69">
        <v>112894</v>
      </c>
      <c r="D69">
        <v>87380</v>
      </c>
      <c r="E69">
        <v>48417</v>
      </c>
      <c r="F69" s="43">
        <f>cao!D40</f>
        <v>219.7718631178707</v>
      </c>
      <c r="G69" s="44">
        <v>10824</v>
      </c>
      <c r="I69" s="45">
        <f>ppi!H40</f>
        <v>58.822176579751385</v>
      </c>
      <c r="J69" s="48">
        <f t="shared" si="7"/>
        <v>1.7000390977443605</v>
      </c>
      <c r="K69" s="47">
        <v>4406</v>
      </c>
      <c r="M69" s="19">
        <f t="shared" si="8"/>
        <v>68730.81354543871</v>
      </c>
      <c r="N69">
        <f t="shared" si="9"/>
        <v>43559.7398776105</v>
      </c>
      <c r="O69">
        <f t="shared" si="10"/>
        <v>33715.25564251072</v>
      </c>
      <c r="P69">
        <f t="shared" si="11"/>
        <v>18681.523603152225</v>
      </c>
      <c r="Q69" s="43">
        <f t="shared" si="12"/>
        <v>373.62075988450204</v>
      </c>
      <c r="R69" s="44">
        <f t="shared" si="6"/>
        <v>18401.22319398496</v>
      </c>
      <c r="T69" s="43"/>
    </row>
    <row r="70" spans="1:20" ht="12.75">
      <c r="A70" s="19">
        <v>1988</v>
      </c>
      <c r="B70" s="19">
        <v>185241</v>
      </c>
      <c r="C70">
        <v>116037</v>
      </c>
      <c r="D70">
        <v>90554</v>
      </c>
      <c r="E70">
        <v>51383</v>
      </c>
      <c r="F70" s="43">
        <f>cao!D41</f>
        <v>220.9125475285171</v>
      </c>
      <c r="G70" s="44">
        <v>10824</v>
      </c>
      <c r="I70" s="45">
        <f>ppi!H41</f>
        <v>59.264448584110404</v>
      </c>
      <c r="J70" s="48">
        <f t="shared" si="7"/>
        <v>1.68735223880597</v>
      </c>
      <c r="K70" s="47">
        <v>4486</v>
      </c>
      <c r="M70" s="19">
        <f t="shared" si="8"/>
        <v>69676.06243171125</v>
      </c>
      <c r="N70">
        <f t="shared" si="9"/>
        <v>43645.85192472767</v>
      </c>
      <c r="O70">
        <f t="shared" si="10"/>
        <v>34060.74334213906</v>
      </c>
      <c r="P70">
        <f t="shared" si="11"/>
        <v>19327.066448187063</v>
      </c>
      <c r="Q70" s="43">
        <f t="shared" si="12"/>
        <v>372.7572816525736</v>
      </c>
      <c r="R70" s="44">
        <f t="shared" si="6"/>
        <v>18263.90063283582</v>
      </c>
      <c r="T70" s="43"/>
    </row>
    <row r="71" spans="1:20" ht="12.75">
      <c r="A71" s="19">
        <v>1989</v>
      </c>
      <c r="B71" s="19">
        <v>195895</v>
      </c>
      <c r="C71">
        <v>119628</v>
      </c>
      <c r="D71">
        <v>94712</v>
      </c>
      <c r="E71">
        <v>57605</v>
      </c>
      <c r="F71" s="43">
        <f>cao!D42</f>
        <v>224.7148288973384</v>
      </c>
      <c r="G71" s="44">
        <v>10824</v>
      </c>
      <c r="I71" s="45">
        <f>ppi!H42</f>
        <v>61.47580860590557</v>
      </c>
      <c r="J71" s="48">
        <f t="shared" si="7"/>
        <v>1.6266561151079137</v>
      </c>
      <c r="K71" s="47">
        <v>4583</v>
      </c>
      <c r="M71" s="19">
        <f t="shared" si="8"/>
        <v>69529.52207485594</v>
      </c>
      <c r="N71">
        <f t="shared" si="9"/>
        <v>42459.87731576031</v>
      </c>
      <c r="O71">
        <f t="shared" si="10"/>
        <v>33616.37660355678</v>
      </c>
      <c r="P71">
        <f t="shared" si="11"/>
        <v>20445.892539993754</v>
      </c>
      <c r="Q71" s="43">
        <f t="shared" si="12"/>
        <v>365.53375058128404</v>
      </c>
      <c r="R71" s="44">
        <f t="shared" si="6"/>
        <v>17606.92578992806</v>
      </c>
      <c r="T71" s="43"/>
    </row>
    <row r="72" spans="1:20" ht="12.75">
      <c r="A72" s="19">
        <v>1990</v>
      </c>
      <c r="B72" s="19">
        <v>207056</v>
      </c>
      <c r="C72">
        <v>127116</v>
      </c>
      <c r="D72">
        <v>109225</v>
      </c>
      <c r="E72">
        <v>59360</v>
      </c>
      <c r="F72" s="43">
        <f>cao!D43</f>
        <v>232.319391634981</v>
      </c>
      <c r="G72" s="44">
        <v>10920</v>
      </c>
      <c r="I72" s="45">
        <f>ppi!H43</f>
        <v>60.3259013945721</v>
      </c>
      <c r="J72" s="48">
        <f t="shared" si="7"/>
        <v>1.65766275659824</v>
      </c>
      <c r="K72" s="47">
        <v>4702</v>
      </c>
      <c r="M72" s="19">
        <f t="shared" si="8"/>
        <v>72996.38871335713</v>
      </c>
      <c r="N72">
        <f t="shared" si="9"/>
        <v>44814.00658607866</v>
      </c>
      <c r="O72">
        <f t="shared" si="10"/>
        <v>38506.63857708268</v>
      </c>
      <c r="P72">
        <f t="shared" si="11"/>
        <v>20927.022805544773</v>
      </c>
      <c r="Q72" s="43">
        <f t="shared" si="12"/>
        <v>385.10720314886873</v>
      </c>
      <c r="R72" s="44">
        <f t="shared" si="6"/>
        <v>18101.67730205278</v>
      </c>
      <c r="T72" s="43"/>
    </row>
    <row r="73" spans="1:20" ht="12.75">
      <c r="A73" s="19">
        <v>1991</v>
      </c>
      <c r="B73" s="19">
        <v>218602</v>
      </c>
      <c r="C73">
        <v>135023</v>
      </c>
      <c r="D73">
        <v>115946</v>
      </c>
      <c r="E73">
        <v>61518</v>
      </c>
      <c r="F73" s="43">
        <f>cao!D44</f>
        <v>240.30418250950572</v>
      </c>
      <c r="G73" s="44">
        <v>11256</v>
      </c>
      <c r="I73" s="45">
        <f>ppi!H44</f>
        <v>61.21044540329016</v>
      </c>
      <c r="J73" s="48">
        <f t="shared" si="7"/>
        <v>1.633708092485549</v>
      </c>
      <c r="K73" s="47">
        <v>4772</v>
      </c>
      <c r="M73" s="19">
        <f t="shared" si="8"/>
        <v>74839.03110509765</v>
      </c>
      <c r="N73">
        <f t="shared" si="9"/>
        <v>46225.51713572428</v>
      </c>
      <c r="O73">
        <f t="shared" si="10"/>
        <v>39694.45064780584</v>
      </c>
      <c r="P73">
        <f t="shared" si="11"/>
        <v>21060.866394284578</v>
      </c>
      <c r="Q73" s="43">
        <f t="shared" si="12"/>
        <v>392.5868876239038</v>
      </c>
      <c r="R73" s="44">
        <f t="shared" si="6"/>
        <v>18389.01828901734</v>
      </c>
      <c r="T73" s="43"/>
    </row>
    <row r="74" spans="1:20" ht="12.75">
      <c r="A74" s="19">
        <v>1992</v>
      </c>
      <c r="B74" s="19">
        <v>227399</v>
      </c>
      <c r="C74">
        <v>142980</v>
      </c>
      <c r="D74">
        <v>122527</v>
      </c>
      <c r="E74">
        <v>61504</v>
      </c>
      <c r="F74" s="43">
        <f>cao!D45</f>
        <v>249.42965779467676</v>
      </c>
      <c r="G74" s="44">
        <v>11616</v>
      </c>
      <c r="I74" s="45">
        <f>ppi!H45</f>
        <v>61.564263006777374</v>
      </c>
      <c r="J74" s="48">
        <f t="shared" si="7"/>
        <v>1.6243189655172414</v>
      </c>
      <c r="K74" s="47">
        <v>4821</v>
      </c>
      <c r="M74" s="19">
        <f t="shared" si="8"/>
        <v>76616.5750756389</v>
      </c>
      <c r="N74">
        <f t="shared" si="9"/>
        <v>48173.64150376585</v>
      </c>
      <c r="O74">
        <f t="shared" si="10"/>
        <v>41282.499458189384</v>
      </c>
      <c r="P74">
        <f t="shared" si="11"/>
        <v>20722.28036821664</v>
      </c>
      <c r="Q74" s="43">
        <f t="shared" si="12"/>
        <v>405.1533237183689</v>
      </c>
      <c r="R74" s="44">
        <f t="shared" si="6"/>
        <v>18868.089103448277</v>
      </c>
      <c r="T74" s="43"/>
    </row>
    <row r="75" spans="1:20" ht="12.75">
      <c r="A75" s="19">
        <v>1993</v>
      </c>
      <c r="B75" s="19">
        <v>233576</v>
      </c>
      <c r="C75">
        <v>147027</v>
      </c>
      <c r="D75">
        <v>126702</v>
      </c>
      <c r="E75">
        <v>60767</v>
      </c>
      <c r="F75" s="43">
        <f>cao!D46</f>
        <v>257.7946768060836</v>
      </c>
      <c r="G75" s="44">
        <v>11784</v>
      </c>
      <c r="I75" s="45">
        <f>ppi!H46</f>
        <v>61.03353660154656</v>
      </c>
      <c r="J75" s="48">
        <f t="shared" si="7"/>
        <v>1.638443478260869</v>
      </c>
      <c r="K75" s="47">
        <v>4798</v>
      </c>
      <c r="M75" s="19">
        <f t="shared" si="8"/>
        <v>79762.62481831195</v>
      </c>
      <c r="N75">
        <f t="shared" si="9"/>
        <v>50207.46754444785</v>
      </c>
      <c r="O75">
        <f t="shared" si="10"/>
        <v>43266.79149283215</v>
      </c>
      <c r="P75">
        <f t="shared" si="11"/>
        <v>20750.99934211718</v>
      </c>
      <c r="Q75" s="43">
        <f t="shared" si="12"/>
        <v>422.3820069432962</v>
      </c>
      <c r="R75" s="44">
        <f t="shared" si="6"/>
        <v>19307.41794782608</v>
      </c>
      <c r="T75" s="43"/>
    </row>
    <row r="76" spans="1:20" ht="12.75">
      <c r="A76" s="19">
        <v>1994</v>
      </c>
      <c r="B76" s="19">
        <v>246412</v>
      </c>
      <c r="C76">
        <v>150603</v>
      </c>
      <c r="D76">
        <v>130352</v>
      </c>
      <c r="E76">
        <v>69085</v>
      </c>
      <c r="F76" s="43">
        <f>cao!D47</f>
        <v>261.21673003802283</v>
      </c>
      <c r="G76" s="44">
        <v>11784</v>
      </c>
      <c r="I76" s="45">
        <f>ppi!H47</f>
        <v>60.85662779980293</v>
      </c>
      <c r="J76" s="48">
        <f t="shared" si="7"/>
        <v>1.6432063953488372</v>
      </c>
      <c r="K76" s="47">
        <v>4759</v>
      </c>
      <c r="M76" s="19">
        <f t="shared" si="8"/>
        <v>85082.11268978727</v>
      </c>
      <c r="N76">
        <f t="shared" si="9"/>
        <v>52000.8011680439</v>
      </c>
      <c r="O76">
        <f t="shared" si="10"/>
        <v>45008.45556766371</v>
      </c>
      <c r="P76">
        <f t="shared" si="11"/>
        <v>23853.942807874428</v>
      </c>
      <c r="Q76" s="43">
        <f t="shared" si="12"/>
        <v>429.2330013705898</v>
      </c>
      <c r="R76" s="44">
        <f t="shared" si="6"/>
        <v>19363.5441627907</v>
      </c>
      <c r="T76" s="43"/>
    </row>
    <row r="77" spans="1:20" ht="12.75">
      <c r="A77" s="19">
        <v>1995</v>
      </c>
      <c r="B77" s="19">
        <v>260035</v>
      </c>
      <c r="C77">
        <v>155837</v>
      </c>
      <c r="D77">
        <v>133469</v>
      </c>
      <c r="E77">
        <v>73163</v>
      </c>
      <c r="F77" s="43">
        <f>cao!D48</f>
        <v>264.2585551330798</v>
      </c>
      <c r="G77" s="44">
        <v>11784</v>
      </c>
      <c r="I77" s="45">
        <f>ppi!H48</f>
        <v>62.44880701549543</v>
      </c>
      <c r="J77" s="48">
        <f t="shared" si="7"/>
        <v>1.6013116147308784</v>
      </c>
      <c r="K77" s="47">
        <v>4992</v>
      </c>
      <c r="M77" s="19">
        <f t="shared" si="8"/>
        <v>83412.87374530127</v>
      </c>
      <c r="N77">
        <f t="shared" si="9"/>
        <v>49988.701543432675</v>
      </c>
      <c r="O77">
        <f t="shared" si="10"/>
        <v>42813.593731273155</v>
      </c>
      <c r="P77">
        <f t="shared" si="11"/>
        <v>23468.902577835586</v>
      </c>
      <c r="Q77" s="43">
        <f t="shared" si="12"/>
        <v>423.1602936266009</v>
      </c>
      <c r="R77" s="44">
        <f t="shared" si="6"/>
        <v>18869.856067988672</v>
      </c>
      <c r="T77" s="43"/>
    </row>
    <row r="78" spans="1:20" ht="12.75">
      <c r="A78" s="19">
        <v>1996</v>
      </c>
      <c r="B78" s="19">
        <v>272605</v>
      </c>
      <c r="C78">
        <v>161820</v>
      </c>
      <c r="D78">
        <v>138394</v>
      </c>
      <c r="E78">
        <v>77403</v>
      </c>
      <c r="F78" s="43">
        <f>cao!D49</f>
        <v>268.8212927756654</v>
      </c>
      <c r="G78" s="44">
        <v>11952</v>
      </c>
      <c r="I78" s="45">
        <f>ppi!H49</f>
        <v>63.244896623341695</v>
      </c>
      <c r="J78" s="48">
        <f t="shared" si="7"/>
        <v>1.5811552447552448</v>
      </c>
      <c r="K78" s="47">
        <v>5104</v>
      </c>
      <c r="M78" s="19">
        <f t="shared" si="8"/>
        <v>84449.61314586668</v>
      </c>
      <c r="N78">
        <f t="shared" si="9"/>
        <v>50129.8083280356</v>
      </c>
      <c r="O78">
        <f t="shared" si="10"/>
        <v>42872.72706556766</v>
      </c>
      <c r="P78">
        <f t="shared" si="11"/>
        <v>23978.47950818774</v>
      </c>
      <c r="Q78" s="43">
        <f t="shared" si="12"/>
        <v>425.0481969741286</v>
      </c>
      <c r="R78" s="44">
        <f aca="true" t="shared" si="13" ref="R78:R101">(G78*$J78)</f>
        <v>18897.967485314686</v>
      </c>
      <c r="T78" s="43"/>
    </row>
    <row r="79" spans="1:20" ht="12.75">
      <c r="A79" s="19">
        <v>1997</v>
      </c>
      <c r="B79" s="19">
        <v>292928</v>
      </c>
      <c r="C79">
        <v>171222</v>
      </c>
      <c r="D79">
        <v>146979</v>
      </c>
      <c r="E79">
        <v>85575</v>
      </c>
      <c r="F79" s="43">
        <f>cao!D50</f>
        <v>274.14448669201516</v>
      </c>
      <c r="G79" s="44">
        <v>12156</v>
      </c>
      <c r="I79" s="45">
        <f>ppi!H50</f>
        <v>64.74862143816242</v>
      </c>
      <c r="J79" s="48">
        <f t="shared" si="7"/>
        <v>1.5444344262295082</v>
      </c>
      <c r="K79" s="47">
        <v>5270</v>
      </c>
      <c r="M79" s="19">
        <f t="shared" si="8"/>
        <v>85845.9369272405</v>
      </c>
      <c r="N79">
        <f t="shared" si="9"/>
        <v>50178.58658972844</v>
      </c>
      <c r="O79">
        <f t="shared" si="10"/>
        <v>43073.89516751174</v>
      </c>
      <c r="P79">
        <f t="shared" si="11"/>
        <v>25078.743078669864</v>
      </c>
      <c r="Q79" s="43">
        <f t="shared" si="12"/>
        <v>423.3981830081655</v>
      </c>
      <c r="R79" s="44">
        <f t="shared" si="13"/>
        <v>18774.144885245903</v>
      </c>
      <c r="T79" s="43"/>
    </row>
    <row r="80" spans="1:20" ht="12.75">
      <c r="A80" s="19">
        <v>1998</v>
      </c>
      <c r="B80" s="19">
        <v>310081</v>
      </c>
      <c r="C80">
        <v>184054</v>
      </c>
      <c r="D80">
        <v>148291</v>
      </c>
      <c r="E80">
        <v>87794</v>
      </c>
      <c r="F80" s="43">
        <f>cao!D51</f>
        <v>281.74904942965776</v>
      </c>
      <c r="G80" s="44">
        <v>12480</v>
      </c>
      <c r="I80" s="45">
        <f>ppi!H51</f>
        <v>63.598714226828946</v>
      </c>
      <c r="J80" s="48">
        <f t="shared" si="7"/>
        <v>1.572358831710709</v>
      </c>
      <c r="K80" s="47">
        <v>5464</v>
      </c>
      <c r="M80" s="19">
        <f t="shared" si="8"/>
        <v>89231.07593259303</v>
      </c>
      <c r="N80">
        <f t="shared" si="9"/>
        <v>52964.66552190388</v>
      </c>
      <c r="O80">
        <f t="shared" si="10"/>
        <v>42673.254669328824</v>
      </c>
      <c r="P80">
        <f t="shared" si="11"/>
        <v>25264.21509355966</v>
      </c>
      <c r="Q80" s="43">
        <f t="shared" si="12"/>
        <v>443.0106061968194</v>
      </c>
      <c r="R80" s="44">
        <f t="shared" si="13"/>
        <v>19623.038219749647</v>
      </c>
      <c r="T80" s="43"/>
    </row>
    <row r="81" spans="1:20" ht="12.75">
      <c r="A81" s="19">
        <v>1999</v>
      </c>
      <c r="B81" s="19">
        <v>329867</v>
      </c>
      <c r="C81">
        <v>197344</v>
      </c>
      <c r="D81">
        <v>159361</v>
      </c>
      <c r="E81">
        <v>90488</v>
      </c>
      <c r="F81" s="43">
        <f>cao!D52</f>
        <v>290.1140684410646</v>
      </c>
      <c r="G81" s="44">
        <v>12852</v>
      </c>
      <c r="I81" s="45">
        <f>ppi!H52</f>
        <v>63.86407742944436</v>
      </c>
      <c r="J81" s="48">
        <f t="shared" si="7"/>
        <v>1.5658254847645428</v>
      </c>
      <c r="K81" s="47">
        <v>5637</v>
      </c>
      <c r="M81" s="19">
        <f t="shared" si="8"/>
        <v>91629.26293823407</v>
      </c>
      <c r="N81">
        <f t="shared" si="9"/>
        <v>54817.5030096459</v>
      </c>
      <c r="O81">
        <f t="shared" si="10"/>
        <v>44266.72256121382</v>
      </c>
      <c r="P81">
        <f t="shared" si="11"/>
        <v>25135.429566324987</v>
      </c>
      <c r="Q81" s="43">
        <f t="shared" si="12"/>
        <v>454.2680018537437</v>
      </c>
      <c r="R81" s="44">
        <f t="shared" si="13"/>
        <v>20123.989130193902</v>
      </c>
      <c r="T81" s="43"/>
    </row>
    <row r="82" spans="1:20" ht="12.75">
      <c r="A82" s="19">
        <v>2000</v>
      </c>
      <c r="B82" s="19">
        <v>382877</v>
      </c>
      <c r="C82">
        <v>226691</v>
      </c>
      <c r="D82">
        <v>179031</v>
      </c>
      <c r="E82">
        <v>111466</v>
      </c>
      <c r="F82" s="43">
        <f>cao!D53</f>
        <v>299.6197718631179</v>
      </c>
      <c r="G82" s="44">
        <v>13212</v>
      </c>
      <c r="I82" s="45">
        <f>ppi!H53</f>
        <v>69.08288708088092</v>
      </c>
      <c r="J82" s="48">
        <f t="shared" si="7"/>
        <v>1.447536491677337</v>
      </c>
      <c r="K82" s="47">
        <v>5762</v>
      </c>
      <c r="M82" s="19">
        <f t="shared" si="8"/>
        <v>96186.81522456506</v>
      </c>
      <c r="N82">
        <f t="shared" si="9"/>
        <v>56949.58258153891</v>
      </c>
      <c r="O82">
        <f t="shared" si="10"/>
        <v>44976.38070834525</v>
      </c>
      <c r="P82">
        <f t="shared" si="11"/>
        <v>28002.621065828887</v>
      </c>
      <c r="Q82" s="43">
        <f t="shared" si="12"/>
        <v>433.71055339990176</v>
      </c>
      <c r="R82" s="44">
        <f t="shared" si="13"/>
        <v>19124.852128040977</v>
      </c>
      <c r="T82" s="43"/>
    </row>
    <row r="83" spans="1:20" ht="12.75">
      <c r="A83" s="19">
        <v>2001</v>
      </c>
      <c r="B83" s="19">
        <v>407211</v>
      </c>
      <c r="C83">
        <v>239070</v>
      </c>
      <c r="D83">
        <v>191740</v>
      </c>
      <c r="E83">
        <v>118168</v>
      </c>
      <c r="F83" s="43">
        <f>cao!D54</f>
        <v>312.54752851711027</v>
      </c>
      <c r="G83" s="44">
        <v>14004</v>
      </c>
      <c r="I83" s="45">
        <f>ppi!H54</f>
        <v>70.40970309395803</v>
      </c>
      <c r="J83" s="48">
        <f t="shared" si="7"/>
        <v>1.4202587939698494</v>
      </c>
      <c r="K83" s="47">
        <v>5882</v>
      </c>
      <c r="M83" s="19">
        <f t="shared" si="8"/>
        <v>98324.55011072023</v>
      </c>
      <c r="N83">
        <f t="shared" si="9"/>
        <v>57725.47940740766</v>
      </c>
      <c r="O83">
        <f t="shared" si="10"/>
        <v>46297.249431448305</v>
      </c>
      <c r="P83">
        <f t="shared" si="11"/>
        <v>28532.66595814845</v>
      </c>
      <c r="Q83" s="43">
        <f t="shared" si="12"/>
        <v>443.89837590996814</v>
      </c>
      <c r="R83" s="44">
        <f t="shared" si="13"/>
        <v>19889.30415075377</v>
      </c>
      <c r="T83" s="43"/>
    </row>
    <row r="84" spans="1:20" ht="12.75">
      <c r="A84" s="19">
        <v>2002</v>
      </c>
      <c r="B84" s="19">
        <v>421603</v>
      </c>
      <c r="C84">
        <v>251061</v>
      </c>
      <c r="D84">
        <v>199254</v>
      </c>
      <c r="E84">
        <v>119129</v>
      </c>
      <c r="F84" s="43">
        <f>cao!D55</f>
        <v>323.95437262357416</v>
      </c>
      <c r="G84" s="44">
        <v>14628</v>
      </c>
      <c r="I84" s="45">
        <f>ppi!H55</f>
        <v>70.05588549047081</v>
      </c>
      <c r="J84" s="48">
        <f t="shared" si="7"/>
        <v>1.427431818181818</v>
      </c>
      <c r="K84" s="47">
        <v>5880</v>
      </c>
      <c r="M84" s="19">
        <f t="shared" si="8"/>
        <v>102348.56068722942</v>
      </c>
      <c r="N84">
        <f t="shared" si="9"/>
        <v>60947.69722866418</v>
      </c>
      <c r="O84">
        <f t="shared" si="10"/>
        <v>48371.00331632653</v>
      </c>
      <c r="P84">
        <f t="shared" si="11"/>
        <v>28919.81718846629</v>
      </c>
      <c r="Q84" s="43">
        <f t="shared" si="12"/>
        <v>462.4227791220186</v>
      </c>
      <c r="R84" s="44">
        <f t="shared" si="13"/>
        <v>20880.472636363633</v>
      </c>
      <c r="T84" s="43"/>
    </row>
    <row r="85" spans="1:20" ht="12.75">
      <c r="A85" s="19">
        <v>2003</v>
      </c>
      <c r="B85" s="19">
        <v>430050</v>
      </c>
      <c r="C85">
        <v>257855</v>
      </c>
      <c r="D85">
        <v>203442</v>
      </c>
      <c r="E85">
        <v>119301</v>
      </c>
      <c r="F85" s="43">
        <f>cao!D56</f>
        <v>333.0798479087452</v>
      </c>
      <c r="G85" s="44">
        <v>15084</v>
      </c>
      <c r="I85" s="45">
        <f>ppi!H56</f>
        <v>70.94042949918888</v>
      </c>
      <c r="J85" s="48">
        <f t="shared" si="7"/>
        <v>1.4096334164588527</v>
      </c>
      <c r="K85" s="47">
        <v>5806</v>
      </c>
      <c r="M85" s="19">
        <f t="shared" si="8"/>
        <v>104411.4451856923</v>
      </c>
      <c r="N85">
        <f t="shared" si="9"/>
        <v>62604.37902187349</v>
      </c>
      <c r="O85">
        <f t="shared" si="10"/>
        <v>49393.49664333825</v>
      </c>
      <c r="P85">
        <f t="shared" si="11"/>
        <v>28964.98040250733</v>
      </c>
      <c r="Q85" s="43">
        <f t="shared" si="12"/>
        <v>469.5204839611995</v>
      </c>
      <c r="R85" s="44">
        <f t="shared" si="13"/>
        <v>21262.910453865334</v>
      </c>
      <c r="T85" s="43"/>
    </row>
    <row r="86" spans="1:20" ht="12.75">
      <c r="A86" s="19">
        <v>2004</v>
      </c>
      <c r="B86" s="19">
        <v>443661</v>
      </c>
      <c r="C86">
        <v>261594</v>
      </c>
      <c r="D86">
        <v>205504</v>
      </c>
      <c r="E86">
        <v>127066</v>
      </c>
      <c r="F86" s="43">
        <f>cao!D57</f>
        <v>337.2623574144487</v>
      </c>
      <c r="G86" s="44">
        <v>15180</v>
      </c>
      <c r="I86" s="45">
        <f>ppi!H57</f>
        <v>73.41715272359947</v>
      </c>
      <c r="J86" s="48">
        <f t="shared" si="7"/>
        <v>1.3620795180722889</v>
      </c>
      <c r="K86" s="47">
        <v>5734</v>
      </c>
      <c r="M86" s="19">
        <f t="shared" si="8"/>
        <v>105389.1805140338</v>
      </c>
      <c r="N86">
        <f t="shared" si="9"/>
        <v>62140.18651039455</v>
      </c>
      <c r="O86">
        <f t="shared" si="10"/>
        <v>48816.321814078765</v>
      </c>
      <c r="P86">
        <f t="shared" si="11"/>
        <v>30183.815145338936</v>
      </c>
      <c r="Q86" s="43">
        <f t="shared" si="12"/>
        <v>459.3781492509963</v>
      </c>
      <c r="R86" s="44">
        <f t="shared" si="13"/>
        <v>20676.367084337344</v>
      </c>
      <c r="T86" s="43"/>
    </row>
    <row r="87" spans="1:20" ht="12.75">
      <c r="A87" s="19">
        <v>2005</v>
      </c>
      <c r="B87" s="19">
        <v>462292</v>
      </c>
      <c r="C87">
        <v>265786</v>
      </c>
      <c r="D87">
        <v>209475</v>
      </c>
      <c r="E87">
        <v>137931</v>
      </c>
      <c r="F87" s="43">
        <f>cao!D58</f>
        <v>339.5437262357414</v>
      </c>
      <c r="G87" s="44">
        <v>15180</v>
      </c>
      <c r="I87" s="45">
        <f>ppi!H58</f>
        <v>76.86687435759993</v>
      </c>
      <c r="J87" s="48">
        <f t="shared" si="7"/>
        <v>1.3009505178365937</v>
      </c>
      <c r="K87" s="47">
        <v>5729</v>
      </c>
      <c r="M87" s="19">
        <f t="shared" si="8"/>
        <v>104978.00956392295</v>
      </c>
      <c r="N87">
        <f t="shared" si="9"/>
        <v>60355.11159604065</v>
      </c>
      <c r="O87">
        <f t="shared" si="10"/>
        <v>47567.919309446756</v>
      </c>
      <c r="P87">
        <f t="shared" si="11"/>
        <v>31321.592926465215</v>
      </c>
      <c r="Q87" s="43">
        <f t="shared" si="12"/>
        <v>441.72958647455437</v>
      </c>
      <c r="R87" s="44">
        <f t="shared" si="13"/>
        <v>19748.42886075949</v>
      </c>
      <c r="T87" s="43"/>
    </row>
    <row r="88" spans="1:20" ht="12.75">
      <c r="A88" s="19">
        <v>2006</v>
      </c>
      <c r="B88" s="19">
        <v>492065</v>
      </c>
      <c r="C88">
        <v>274630</v>
      </c>
      <c r="D88">
        <v>219149</v>
      </c>
      <c r="E88">
        <v>154652</v>
      </c>
      <c r="F88" s="43">
        <f>cao!D59</f>
        <v>346.7680608365019</v>
      </c>
      <c r="G88" s="44">
        <v>15348</v>
      </c>
      <c r="I88" s="45">
        <f>ppi!H59</f>
        <v>80.493504793344</v>
      </c>
      <c r="J88" s="48">
        <f t="shared" si="7"/>
        <v>1.2423362637362634</v>
      </c>
      <c r="K88" s="47">
        <v>5831</v>
      </c>
      <c r="M88" s="19">
        <f t="shared" si="8"/>
        <v>104837.96837856018</v>
      </c>
      <c r="N88">
        <f t="shared" si="9"/>
        <v>58511.886144724755</v>
      </c>
      <c r="O88">
        <f t="shared" si="10"/>
        <v>46691.26219542761</v>
      </c>
      <c r="P88">
        <f t="shared" si="11"/>
        <v>32949.71494758027</v>
      </c>
      <c r="Q88" s="43">
        <f t="shared" si="12"/>
        <v>430.802537082689</v>
      </c>
      <c r="R88" s="44">
        <f t="shared" si="13"/>
        <v>19067.37697582417</v>
      </c>
      <c r="T88" s="43"/>
    </row>
    <row r="89" spans="1:20" ht="12.75">
      <c r="A89" s="19">
        <v>2007</v>
      </c>
      <c r="B89" s="19">
        <v>521943</v>
      </c>
      <c r="C89">
        <v>290422</v>
      </c>
      <c r="D89">
        <v>232353</v>
      </c>
      <c r="E89">
        <v>166950</v>
      </c>
      <c r="F89" s="43">
        <f>cao!D60</f>
        <v>353.61216730038024</v>
      </c>
      <c r="G89" s="44">
        <v>15708</v>
      </c>
      <c r="I89" s="45">
        <f>ppi!H60</f>
        <v>85.35849684129334</v>
      </c>
      <c r="J89" s="48">
        <f t="shared" si="7"/>
        <v>1.1715295336787566</v>
      </c>
      <c r="K89" s="47">
        <v>5975</v>
      </c>
      <c r="M89" s="19">
        <f t="shared" si="8"/>
        <v>102338.34968985627</v>
      </c>
      <c r="N89">
        <f t="shared" si="9"/>
        <v>56943.589996661394</v>
      </c>
      <c r="O89">
        <f t="shared" si="10"/>
        <v>45557.89150441174</v>
      </c>
      <c r="P89">
        <f t="shared" si="11"/>
        <v>32734.201782036558</v>
      </c>
      <c r="Q89" s="43">
        <f t="shared" si="12"/>
        <v>414.2670974605489</v>
      </c>
      <c r="R89" s="44">
        <f t="shared" si="13"/>
        <v>18402.38591502591</v>
      </c>
      <c r="T89" s="43"/>
    </row>
    <row r="90" spans="1:20" ht="12.75">
      <c r="A90" s="19">
        <v>2008</v>
      </c>
      <c r="B90" s="19">
        <v>544586</v>
      </c>
      <c r="C90">
        <v>307606</v>
      </c>
      <c r="D90">
        <v>243231</v>
      </c>
      <c r="E90">
        <v>170448</v>
      </c>
      <c r="F90" s="43">
        <f>cao!D61</f>
        <v>366.15969581749044</v>
      </c>
      <c r="G90" s="44">
        <v>16152</v>
      </c>
      <c r="I90" s="45">
        <f>ppi!H61</f>
        <v>91.72721370406343</v>
      </c>
      <c r="J90" s="48">
        <f t="shared" si="7"/>
        <v>1.0901890067502409</v>
      </c>
      <c r="K90" s="47">
        <v>6087</v>
      </c>
      <c r="M90" s="19">
        <f t="shared" si="8"/>
        <v>97536.00631346914</v>
      </c>
      <c r="N90">
        <f t="shared" si="9"/>
        <v>55092.60384596921</v>
      </c>
      <c r="O90">
        <f t="shared" si="10"/>
        <v>43562.96407111349</v>
      </c>
      <c r="P90">
        <f t="shared" si="11"/>
        <v>30527.441403411376</v>
      </c>
      <c r="Q90" s="43">
        <f t="shared" si="12"/>
        <v>399.1832750952402</v>
      </c>
      <c r="R90" s="44">
        <f t="shared" si="13"/>
        <v>17608.73283702989</v>
      </c>
      <c r="T90" s="43"/>
    </row>
    <row r="91" spans="1:20" ht="12.75">
      <c r="A91" s="19">
        <v>2009</v>
      </c>
      <c r="B91" s="19">
        <v>518312</v>
      </c>
      <c r="C91">
        <v>312196</v>
      </c>
      <c r="D91">
        <v>246623</v>
      </c>
      <c r="E91">
        <v>145717</v>
      </c>
      <c r="F91" s="43">
        <f>cao!D62</f>
        <v>376.0456273764259</v>
      </c>
      <c r="G91" s="44">
        <v>16680</v>
      </c>
      <c r="I91" s="45">
        <f>ppi!H62</f>
        <v>82.97022801775458</v>
      </c>
      <c r="J91" s="48">
        <f t="shared" si="7"/>
        <v>1.2052515991471213</v>
      </c>
      <c r="K91" s="47">
        <v>6007</v>
      </c>
      <c r="M91" s="19">
        <f t="shared" si="8"/>
        <v>103994.733953245</v>
      </c>
      <c r="N91">
        <f t="shared" si="9"/>
        <v>62639.37543654648</v>
      </c>
      <c r="O91">
        <f t="shared" si="10"/>
        <v>49482.731003239634</v>
      </c>
      <c r="P91">
        <f t="shared" si="11"/>
        <v>29236.831575315646</v>
      </c>
      <c r="Q91" s="43">
        <f t="shared" si="12"/>
        <v>453.22959374771983</v>
      </c>
      <c r="R91" s="44">
        <f t="shared" si="13"/>
        <v>20103.596673773984</v>
      </c>
      <c r="T91" s="43"/>
    </row>
    <row r="92" spans="1:20" ht="12.75">
      <c r="A92" s="19">
        <v>2010</v>
      </c>
      <c r="B92" s="19">
        <v>529396</v>
      </c>
      <c r="C92">
        <v>311717</v>
      </c>
      <c r="D92">
        <v>247590</v>
      </c>
      <c r="E92">
        <v>156069</v>
      </c>
      <c r="F92" s="43">
        <f>cao!D63</f>
        <v>380.22813688212926</v>
      </c>
      <c r="G92" s="44">
        <v>16944</v>
      </c>
      <c r="I92" s="45">
        <f>ppi!H63</f>
        <v>88.45440087180657</v>
      </c>
      <c r="J92" s="48">
        <f t="shared" si="7"/>
        <v>1.1305260000000001</v>
      </c>
      <c r="K92" s="47">
        <v>5950</v>
      </c>
      <c r="M92" s="19">
        <f t="shared" si="8"/>
        <v>100587.55332705883</v>
      </c>
      <c r="N92">
        <f t="shared" si="9"/>
        <v>59227.59212470589</v>
      </c>
      <c r="O92">
        <f t="shared" si="10"/>
        <v>47043.18190588236</v>
      </c>
      <c r="P92">
        <f t="shared" si="11"/>
        <v>29653.79198218488</v>
      </c>
      <c r="Q92" s="43">
        <f t="shared" si="12"/>
        <v>429.8577946768061</v>
      </c>
      <c r="R92" s="44">
        <f t="shared" si="13"/>
        <v>19155.632544000004</v>
      </c>
      <c r="T92" s="43"/>
    </row>
    <row r="93" spans="1:20" ht="12.75">
      <c r="A93" s="19">
        <v>2011</v>
      </c>
      <c r="B93" s="19">
        <v>540338</v>
      </c>
      <c r="C93">
        <v>319557</v>
      </c>
      <c r="D93">
        <v>252880</v>
      </c>
      <c r="E93">
        <v>158747</v>
      </c>
      <c r="F93" s="43">
        <f>cao!D64</f>
        <v>384.4106463878327</v>
      </c>
      <c r="G93" s="44">
        <v>17160</v>
      </c>
      <c r="I93" s="45">
        <f>ppi!H64</f>
        <v>97.91902176508988</v>
      </c>
      <c r="J93" s="48">
        <f t="shared" si="7"/>
        <v>1.0212520325203251</v>
      </c>
      <c r="K93" s="47">
        <v>5954</v>
      </c>
      <c r="M93" s="19">
        <f t="shared" si="8"/>
        <v>92680.76599730726</v>
      </c>
      <c r="N93">
        <f t="shared" si="9"/>
        <v>54811.594853224306</v>
      </c>
      <c r="O93">
        <f t="shared" si="10"/>
        <v>43374.90997375543</v>
      </c>
      <c r="P93">
        <f t="shared" si="11"/>
        <v>27228.87074345046</v>
      </c>
      <c r="Q93" s="43">
        <f t="shared" si="12"/>
        <v>392.58015394602614</v>
      </c>
      <c r="R93" s="44">
        <f t="shared" si="13"/>
        <v>17524.684878048778</v>
      </c>
      <c r="T93" s="43"/>
    </row>
    <row r="94" spans="1:20" ht="12.75">
      <c r="A94" s="19">
        <v>2012</v>
      </c>
      <c r="B94" s="19">
        <v>541734</v>
      </c>
      <c r="C94">
        <v>323867</v>
      </c>
      <c r="D94">
        <v>254388</v>
      </c>
      <c r="E94">
        <v>156413</v>
      </c>
      <c r="F94" s="43">
        <f>cao!D65</f>
        <v>390.1140684410646</v>
      </c>
      <c r="G94" s="44">
        <v>17412</v>
      </c>
      <c r="I94" s="45">
        <f>ppi!H65</f>
        <v>96.77716390423574</v>
      </c>
      <c r="J94" s="48">
        <f t="shared" si="7"/>
        <v>1.033301617507136</v>
      </c>
      <c r="K94" s="47">
        <v>5898</v>
      </c>
      <c r="M94" s="19">
        <f t="shared" si="8"/>
        <v>94909.22659522053</v>
      </c>
      <c r="N94">
        <f t="shared" si="9"/>
        <v>56739.9618442156</v>
      </c>
      <c r="O94">
        <f t="shared" si="10"/>
        <v>44567.5706806384</v>
      </c>
      <c r="P94">
        <f t="shared" si="11"/>
        <v>27402.815513588277</v>
      </c>
      <c r="Q94" s="43">
        <f t="shared" si="12"/>
        <v>403.10549793244155</v>
      </c>
      <c r="R94" s="44">
        <f t="shared" si="13"/>
        <v>17991.84776403425</v>
      </c>
      <c r="T94" s="43"/>
    </row>
    <row r="95" spans="1:20" ht="12.75">
      <c r="A95" s="19">
        <v>2013</v>
      </c>
      <c r="B95" s="19">
        <v>547296</v>
      </c>
      <c r="C95">
        <v>324676</v>
      </c>
      <c r="D95">
        <v>255269</v>
      </c>
      <c r="E95">
        <v>157764</v>
      </c>
      <c r="F95" s="43">
        <f>cao!D66</f>
        <v>394.2965779467681</v>
      </c>
      <c r="G95" s="44">
        <v>17688</v>
      </c>
      <c r="I95" s="45">
        <f>ppi!H66</f>
        <v>96.31675874769797</v>
      </c>
      <c r="J95" s="48">
        <f t="shared" si="7"/>
        <v>1.0382409177820269</v>
      </c>
      <c r="K95" s="47">
        <v>5803</v>
      </c>
      <c r="M95" s="19">
        <f t="shared" si="8"/>
        <v>97919.19719773086</v>
      </c>
      <c r="N95">
        <f t="shared" si="9"/>
        <v>58089.248358055724</v>
      </c>
      <c r="O95">
        <f t="shared" si="10"/>
        <v>45671.32876810274</v>
      </c>
      <c r="P95">
        <f t="shared" si="11"/>
        <v>28226.269197477803</v>
      </c>
      <c r="Q95" s="43">
        <f t="shared" si="12"/>
        <v>409.374840965765</v>
      </c>
      <c r="R95" s="44">
        <f t="shared" si="13"/>
        <v>18364.405353728493</v>
      </c>
      <c r="T95" s="43"/>
    </row>
    <row r="96" spans="1:20" ht="12.75">
      <c r="A96" s="19">
        <v>2014</v>
      </c>
      <c r="B96" s="19">
        <v>557194</v>
      </c>
      <c r="C96">
        <v>328166</v>
      </c>
      <c r="D96">
        <v>254918</v>
      </c>
      <c r="E96">
        <v>159410</v>
      </c>
      <c r="F96" s="43">
        <f>cao!D67</f>
        <v>398.0988593155894</v>
      </c>
      <c r="G96" s="44">
        <v>17884.8</v>
      </c>
      <c r="I96" s="45">
        <f>ppi!H67</f>
        <v>95.48802946593003</v>
      </c>
      <c r="J96" s="48">
        <f>$I$101/I96</f>
        <v>1.04725168756027</v>
      </c>
      <c r="K96" s="47">
        <v>5769</v>
      </c>
      <c r="M96" s="19">
        <f aca="true" t="shared" si="14" ref="M96:M101">(B96*$J96)/$K96*1000</f>
        <v>101147.92109524303</v>
      </c>
      <c r="N96">
        <f aca="true" t="shared" si="15" ref="N96:N101">(C96*$J96)/$K96*1000</f>
        <v>59572.26508925352</v>
      </c>
      <c r="O96">
        <f aca="true" t="shared" si="16" ref="O96:O101">(D96*$J96)/$K96*1000</f>
        <v>46275.49067247164</v>
      </c>
      <c r="P96">
        <f aca="true" t="shared" si="17" ref="P96:P101">(E96*$J96)/$K96*1000</f>
        <v>28937.838709305364</v>
      </c>
      <c r="Q96" s="43">
        <f aca="true" t="shared" si="18" ref="Q96:Q101">(F96*$J96)</f>
        <v>416.90970223406947</v>
      </c>
      <c r="R96" s="44">
        <f t="shared" si="13"/>
        <v>18729.886981677915</v>
      </c>
      <c r="T96" s="43"/>
    </row>
    <row r="97" spans="1:20" ht="12.75">
      <c r="A97" s="19">
        <v>2015</v>
      </c>
      <c r="B97" s="19">
        <v>574266</v>
      </c>
      <c r="C97">
        <v>330267</v>
      </c>
      <c r="D97">
        <v>260690</v>
      </c>
      <c r="E97">
        <v>173209</v>
      </c>
      <c r="F97" s="43">
        <f>cao!D68</f>
        <v>403.80228136882124</v>
      </c>
      <c r="G97" s="44">
        <v>18057.6</v>
      </c>
      <c r="I97" s="45">
        <f>ppi!H68</f>
        <v>92.08103130755066</v>
      </c>
      <c r="J97" s="48">
        <f>$I$101/I97</f>
        <v>1.0859999999999999</v>
      </c>
      <c r="K97" s="47">
        <v>5820</v>
      </c>
      <c r="M97" s="19">
        <f t="shared" si="14"/>
        <v>107156.85154639173</v>
      </c>
      <c r="N97">
        <f t="shared" si="15"/>
        <v>61627.14123711339</v>
      </c>
      <c r="O97">
        <f t="shared" si="16"/>
        <v>48644.21649484535</v>
      </c>
      <c r="P97">
        <f t="shared" si="17"/>
        <v>32320.44226804123</v>
      </c>
      <c r="Q97" s="43">
        <f t="shared" si="18"/>
        <v>438.5292775665398</v>
      </c>
      <c r="R97" s="44">
        <f t="shared" si="13"/>
        <v>19610.553599999996</v>
      </c>
      <c r="T97" s="43"/>
    </row>
    <row r="98" spans="1:20" ht="12.75">
      <c r="A98" s="19">
        <v>2016</v>
      </c>
      <c r="B98" s="19">
        <v>590425</v>
      </c>
      <c r="C98">
        <v>340586</v>
      </c>
      <c r="D98">
        <v>268805</v>
      </c>
      <c r="E98">
        <v>174435</v>
      </c>
      <c r="F98" s="43">
        <f>cao!D69</f>
        <v>411.40684410646384</v>
      </c>
      <c r="G98" s="44">
        <v>18370.8</v>
      </c>
      <c r="I98" s="45">
        <f>ppi!H69</f>
        <v>91.0681399631676</v>
      </c>
      <c r="J98" s="48">
        <f>$I$101/I98</f>
        <v>1.0980788675429727</v>
      </c>
      <c r="K98" s="47">
        <v>5929</v>
      </c>
      <c r="M98" s="19">
        <f t="shared" si="14"/>
        <v>109349.50503779046</v>
      </c>
      <c r="N98">
        <f t="shared" si="15"/>
        <v>63078.139514419105</v>
      </c>
      <c r="O98">
        <f t="shared" si="16"/>
        <v>49783.958507318064</v>
      </c>
      <c r="P98">
        <f t="shared" si="17"/>
        <v>32306.187765197912</v>
      </c>
      <c r="Q98" s="43">
        <f t="shared" si="18"/>
        <v>451.7571614758541</v>
      </c>
      <c r="R98" s="44">
        <f t="shared" si="13"/>
        <v>20172.587259858443</v>
      </c>
      <c r="T98" s="43"/>
    </row>
    <row r="99" spans="1:20" ht="12.75">
      <c r="A99" s="43">
        <v>2017</v>
      </c>
      <c r="B99" s="19">
        <v>616694</v>
      </c>
      <c r="C99">
        <v>352818</v>
      </c>
      <c r="D99">
        <v>278473</v>
      </c>
      <c r="E99">
        <v>185620</v>
      </c>
      <c r="F99" s="43">
        <f>cao!D70</f>
        <v>417.1102661596958</v>
      </c>
      <c r="G99" s="44">
        <v>18702</v>
      </c>
      <c r="I99" s="45">
        <f>ppi!H70</f>
        <v>94.93554327808471</v>
      </c>
      <c r="J99" s="48">
        <f>$I$101/I99</f>
        <v>1.0533462657613968</v>
      </c>
      <c r="K99" s="47">
        <v>6081</v>
      </c>
      <c r="M99" s="19">
        <f t="shared" si="14"/>
        <v>106823.27281984195</v>
      </c>
      <c r="N99">
        <f t="shared" si="15"/>
        <v>61114.86972428951</v>
      </c>
      <c r="O99">
        <f t="shared" si="16"/>
        <v>48236.88450343257</v>
      </c>
      <c r="P99">
        <f t="shared" si="17"/>
        <v>32152.95738375768</v>
      </c>
      <c r="Q99" s="43">
        <f t="shared" si="18"/>
        <v>439.3615412700579</v>
      </c>
      <c r="R99" s="44">
        <f t="shared" si="13"/>
        <v>19699.68186226964</v>
      </c>
      <c r="T99" s="43"/>
    </row>
    <row r="100" spans="1:20" ht="12.75">
      <c r="A100" s="43">
        <v>2018</v>
      </c>
      <c r="B100" s="19">
        <v>646531</v>
      </c>
      <c r="C100" s="43">
        <v>369840</v>
      </c>
      <c r="D100" s="43">
        <v>290635</v>
      </c>
      <c r="E100" s="43">
        <v>193428</v>
      </c>
      <c r="F100" s="43">
        <f>cao!D71</f>
        <v>425.4752851711027</v>
      </c>
      <c r="G100" s="44">
        <v>19033.2</v>
      </c>
      <c r="I100" s="45">
        <f>ppi!H71</f>
        <v>97.32965009208104</v>
      </c>
      <c r="J100" s="48">
        <f>$I$101/I100</f>
        <v>1.0274361400189214</v>
      </c>
      <c r="K100" s="47">
        <v>6269</v>
      </c>
      <c r="M100" s="19">
        <f t="shared" si="14"/>
        <v>105960.96906086669</v>
      </c>
      <c r="N100" s="43">
        <f t="shared" si="15"/>
        <v>60613.65162300174</v>
      </c>
      <c r="O100" s="43">
        <f t="shared" si="16"/>
        <v>47632.62124013386</v>
      </c>
      <c r="P100" s="43">
        <f t="shared" si="17"/>
        <v>31701.215136637413</v>
      </c>
      <c r="Q100" s="43">
        <f t="shared" si="18"/>
        <v>437.1486846696476</v>
      </c>
      <c r="R100" s="44">
        <f t="shared" si="13"/>
        <v>19555.397540208134</v>
      </c>
      <c r="T100" s="43"/>
    </row>
    <row r="101" spans="1:18" ht="12.75">
      <c r="A101">
        <v>2019</v>
      </c>
      <c r="B101" s="21">
        <v>676871</v>
      </c>
      <c r="C101" s="22">
        <v>388403</v>
      </c>
      <c r="D101" s="22">
        <v>304715</v>
      </c>
      <c r="E101" s="22">
        <v>198636</v>
      </c>
      <c r="F101" s="22">
        <f>cao!D72</f>
        <v>436.12167300380224</v>
      </c>
      <c r="G101" s="49">
        <v>19508.4</v>
      </c>
      <c r="I101" s="50">
        <f>ppi!H72</f>
        <v>100</v>
      </c>
      <c r="J101" s="51">
        <f>$I$101/I101</f>
        <v>1</v>
      </c>
      <c r="K101" s="52">
        <v>6424</v>
      </c>
      <c r="M101" s="21">
        <f t="shared" si="14"/>
        <v>105365.97135740973</v>
      </c>
      <c r="N101" s="22">
        <f t="shared" si="15"/>
        <v>60461.239103362386</v>
      </c>
      <c r="O101" s="22">
        <f t="shared" si="16"/>
        <v>47433.84184308842</v>
      </c>
      <c r="P101" s="22">
        <f t="shared" si="17"/>
        <v>30920.921544209214</v>
      </c>
      <c r="Q101" s="22">
        <f t="shared" si="18"/>
        <v>436.12167300380224</v>
      </c>
      <c r="R101" s="49">
        <f t="shared" si="13"/>
        <v>19508.4</v>
      </c>
    </row>
    <row r="102" ht="12.75">
      <c r="F102" s="43"/>
    </row>
    <row r="105" ht="12.75">
      <c r="F105" s="53"/>
    </row>
  </sheetData>
  <sheetProtection selectLockedCells="1" selectUnlockedCells="1"/>
  <mergeCells count="2">
    <mergeCell ref="B1:G1"/>
    <mergeCell ref="M1:R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62"/>
  <sheetViews>
    <sheetView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11.57421875" defaultRowHeight="12.75"/>
  <sheetData>
    <row r="1" spans="1:41" s="1" customFormat="1" ht="38.25">
      <c r="A1" s="33"/>
      <c r="B1" s="10" t="s">
        <v>96</v>
      </c>
      <c r="C1" s="10" t="s">
        <v>18</v>
      </c>
      <c r="D1" s="10" t="s">
        <v>23</v>
      </c>
      <c r="E1" s="10" t="s">
        <v>100</v>
      </c>
      <c r="F1" s="54" t="s">
        <v>101</v>
      </c>
      <c r="G1" s="33"/>
      <c r="H1" s="10" t="s">
        <v>96</v>
      </c>
      <c r="I1" s="10" t="s">
        <v>18</v>
      </c>
      <c r="J1" s="10" t="s">
        <v>23</v>
      </c>
      <c r="K1" s="10" t="s">
        <v>100</v>
      </c>
      <c r="L1" s="10" t="s">
        <v>101</v>
      </c>
      <c r="M1" s="54" t="s">
        <v>38</v>
      </c>
      <c r="N1" s="33"/>
      <c r="O1" s="10" t="s">
        <v>96</v>
      </c>
      <c r="P1" s="10" t="s">
        <v>18</v>
      </c>
      <c r="Q1" s="10" t="s">
        <v>23</v>
      </c>
      <c r="R1" s="10" t="s">
        <v>100</v>
      </c>
      <c r="S1" s="10" t="s">
        <v>101</v>
      </c>
      <c r="T1" s="54" t="s">
        <v>38</v>
      </c>
      <c r="U1" s="33"/>
      <c r="V1" s="10" t="s">
        <v>96</v>
      </c>
      <c r="W1" s="10" t="s">
        <v>18</v>
      </c>
      <c r="X1" s="10" t="s">
        <v>23</v>
      </c>
      <c r="Y1" s="10" t="s">
        <v>100</v>
      </c>
      <c r="Z1" s="10" t="s">
        <v>101</v>
      </c>
      <c r="AA1" s="54" t="s">
        <v>38</v>
      </c>
      <c r="AB1" s="33"/>
      <c r="AC1" s="10" t="s">
        <v>96</v>
      </c>
      <c r="AD1" s="10" t="s">
        <v>18</v>
      </c>
      <c r="AE1" s="10" t="s">
        <v>23</v>
      </c>
      <c r="AF1" s="10" t="s">
        <v>100</v>
      </c>
      <c r="AG1" s="10" t="s">
        <v>101</v>
      </c>
      <c r="AH1" s="54" t="s">
        <v>38</v>
      </c>
      <c r="AI1" s="55"/>
      <c r="AJ1" s="11" t="s">
        <v>96</v>
      </c>
      <c r="AK1" s="11" t="s">
        <v>18</v>
      </c>
      <c r="AL1" s="11" t="s">
        <v>23</v>
      </c>
      <c r="AM1" s="10" t="s">
        <v>100</v>
      </c>
      <c r="AN1" s="11" t="s">
        <v>101</v>
      </c>
      <c r="AO1" s="56" t="s">
        <v>38</v>
      </c>
    </row>
    <row r="2" spans="1:41" ht="12.75">
      <c r="A2" s="19">
        <v>1959</v>
      </c>
      <c r="B2">
        <f>Data!M41/Data!M$41*100</f>
        <v>100</v>
      </c>
      <c r="C2">
        <f>Data!N41/Data!N$41*100</f>
        <v>100</v>
      </c>
      <c r="D2">
        <f>Data!O41/Data!O$41*100</f>
        <v>100</v>
      </c>
      <c r="E2">
        <f>Data!P41/Data!P$41*100</f>
        <v>100</v>
      </c>
      <c r="F2" s="44">
        <f>Data!Q41/Data!Q$41*100</f>
        <v>100</v>
      </c>
      <c r="G2" s="19">
        <v>1969</v>
      </c>
      <c r="H2">
        <f>Data!M51/Data!M$51*100</f>
        <v>100</v>
      </c>
      <c r="I2">
        <f>Data!N51/Data!N$51*100</f>
        <v>100</v>
      </c>
      <c r="J2">
        <f>Data!O51/Data!O$51*100</f>
        <v>100</v>
      </c>
      <c r="K2">
        <f>Data!P51/Data!P$51*100</f>
        <v>100</v>
      </c>
      <c r="L2">
        <f>Data!Q51/Data!Q$51*100</f>
        <v>100</v>
      </c>
      <c r="M2" s="44">
        <f>Data!R51/Data!R$51*100</f>
        <v>100</v>
      </c>
      <c r="N2" s="19">
        <v>1979</v>
      </c>
      <c r="O2">
        <f>Data!M61/Data!M$61*100</f>
        <v>100</v>
      </c>
      <c r="P2">
        <f>Data!N61/Data!N$61*100</f>
        <v>100</v>
      </c>
      <c r="Q2">
        <f>Data!O61/Data!O$61*100</f>
        <v>100</v>
      </c>
      <c r="R2">
        <f>Data!P61/Data!P$61*100</f>
        <v>100</v>
      </c>
      <c r="S2">
        <f>Data!Q61/Data!Q$61*100</f>
        <v>100</v>
      </c>
      <c r="T2" s="44">
        <f>Data!R61/Data!R$61*100</f>
        <v>100</v>
      </c>
      <c r="U2" s="19">
        <v>1989</v>
      </c>
      <c r="V2">
        <f>Data!M71/Data!M$71*100</f>
        <v>100</v>
      </c>
      <c r="W2">
        <f>Data!N71/Data!N$71*100</f>
        <v>100</v>
      </c>
      <c r="X2">
        <f>Data!O71/Data!O$71*100</f>
        <v>100</v>
      </c>
      <c r="Y2">
        <f>Data!P71/Data!P$71*100</f>
        <v>100</v>
      </c>
      <c r="Z2">
        <f>Data!Q71/Data!Q$71*100</f>
        <v>100</v>
      </c>
      <c r="AA2" s="44">
        <f>Data!R71/Data!R$71*100</f>
        <v>100</v>
      </c>
      <c r="AB2" s="19">
        <v>1999</v>
      </c>
      <c r="AC2">
        <f>Data!M81/Data!M$81*100</f>
        <v>100</v>
      </c>
      <c r="AD2">
        <f>Data!N81/Data!N$81*100</f>
        <v>100</v>
      </c>
      <c r="AE2">
        <f>Data!O81/Data!O$81*100</f>
        <v>100</v>
      </c>
      <c r="AF2">
        <f>Data!P81/Data!P$81*100</f>
        <v>100</v>
      </c>
      <c r="AG2">
        <f>Data!Q81/Data!Q$81*100</f>
        <v>100</v>
      </c>
      <c r="AH2" s="44">
        <f>Data!R81/Data!R$81*100</f>
        <v>100</v>
      </c>
      <c r="AI2" s="57">
        <v>2009</v>
      </c>
      <c r="AJ2" s="58">
        <f>Data!M91/Data!M$91*100</f>
        <v>100</v>
      </c>
      <c r="AK2" s="58">
        <f>Data!N91/Data!N$91*100</f>
        <v>100</v>
      </c>
      <c r="AL2" s="58">
        <f>Data!O91/Data!O$91*100</f>
        <v>100</v>
      </c>
      <c r="AM2" s="58">
        <f>Data!P91/Data!P$91*100</f>
        <v>100</v>
      </c>
      <c r="AN2" s="58">
        <f>Data!Q91/Data!Q$91*100</f>
        <v>100</v>
      </c>
      <c r="AO2" s="59">
        <f>Data!R91/Data!R$91*100</f>
        <v>100</v>
      </c>
    </row>
    <row r="3" spans="1:41" ht="12.75">
      <c r="A3" s="19">
        <v>1960</v>
      </c>
      <c r="B3">
        <f>Data!M42/Data!M$41*100</f>
        <v>109.11120839755237</v>
      </c>
      <c r="C3">
        <f>Data!N42/Data!N$41*100</f>
        <v>108.05779802353123</v>
      </c>
      <c r="D3">
        <f>Data!O42/Data!O$41*100</f>
        <v>108.11719189119087</v>
      </c>
      <c r="E3">
        <f>Data!P42/Data!P$41*100</f>
        <v>110.86636213255323</v>
      </c>
      <c r="F3" s="44">
        <f>Data!Q42/Data!Q$41*100</f>
        <v>109.09090909090911</v>
      </c>
      <c r="G3" s="19">
        <v>1970</v>
      </c>
      <c r="H3">
        <f>Data!M52/Data!M$51*100</f>
        <v>107.3261379379975</v>
      </c>
      <c r="I3">
        <f>Data!N52/Data!N$51*100</f>
        <v>110.00738269175963</v>
      </c>
      <c r="J3">
        <f>Data!O52/Data!O$51*100</f>
        <v>109.84341616805202</v>
      </c>
      <c r="K3">
        <f>Data!P52/Data!P$51*100</f>
        <v>101.02872904282579</v>
      </c>
      <c r="L3">
        <f>Data!Q52/Data!Q$51*100</f>
        <v>107.20667063728409</v>
      </c>
      <c r="M3" s="44">
        <f>Data!R52/Data!R$51*100</f>
        <v>110.27667984189722</v>
      </c>
      <c r="N3" s="19">
        <v>1980</v>
      </c>
      <c r="O3">
        <f>Data!M62/Data!M$61*100</f>
        <v>98.72699893953745</v>
      </c>
      <c r="P3">
        <f>Data!N62/Data!N$61*100</f>
        <v>97.83181148285188</v>
      </c>
      <c r="Q3">
        <f>Data!O62/Data!O$61*100</f>
        <v>97.54800799087036</v>
      </c>
      <c r="R3">
        <f>Data!P62/Data!P$61*100</f>
        <v>102.85129862603448</v>
      </c>
      <c r="S3">
        <f>Data!Q62/Data!Q$61*100</f>
        <v>96.47195005994456</v>
      </c>
      <c r="T3" s="44">
        <f>Data!R62/Data!R$61*100</f>
        <v>96.87919894977988</v>
      </c>
      <c r="U3" s="19">
        <v>1990</v>
      </c>
      <c r="V3">
        <f>Data!M72/Data!M$71*100</f>
        <v>104.98617930203625</v>
      </c>
      <c r="W3">
        <f>Data!N72/Data!N$71*100</f>
        <v>105.54436192269578</v>
      </c>
      <c r="X3">
        <f>Data!O72/Data!O$71*100</f>
        <v>114.54726079255218</v>
      </c>
      <c r="Y3">
        <f>Data!P72/Data!P$71*100</f>
        <v>102.35318788167301</v>
      </c>
      <c r="Z3">
        <f>Data!Q72/Data!Q$71*100</f>
        <v>105.35475931742508</v>
      </c>
      <c r="AA3" s="44">
        <f>Data!R72/Data!R$71*100</f>
        <v>102.8099823786827</v>
      </c>
      <c r="AB3" s="19">
        <v>2000</v>
      </c>
      <c r="AC3">
        <f>Data!M82/Data!M$81*100</f>
        <v>104.97390477690863</v>
      </c>
      <c r="AD3">
        <f>Data!N82/Data!N$81*100</f>
        <v>103.88941388212783</v>
      </c>
      <c r="AE3">
        <f>Data!O82/Data!O$81*100</f>
        <v>101.60314138041298</v>
      </c>
      <c r="AF3">
        <f>Data!P82/Data!P$81*100</f>
        <v>111.40697234530339</v>
      </c>
      <c r="AG3">
        <f>Data!Q82/Data!Q$81*100</f>
        <v>95.4745990538729</v>
      </c>
      <c r="AH3" s="44">
        <f>Data!R82/Data!R$81*100</f>
        <v>95.03509470369458</v>
      </c>
      <c r="AI3" s="57">
        <v>2010</v>
      </c>
      <c r="AJ3" s="60">
        <f>Data!M92/Data!M$91*100</f>
        <v>96.72369888679363</v>
      </c>
      <c r="AK3" s="60">
        <f>Data!N92/Data!N$91*100</f>
        <v>94.55329289594096</v>
      </c>
      <c r="AL3" s="60">
        <f>Data!O92/Data!O$91*100</f>
        <v>95.06989802725812</v>
      </c>
      <c r="AM3" s="60">
        <f>Data!P92/Data!P$91*100</f>
        <v>101.42614771985508</v>
      </c>
      <c r="AN3" s="60">
        <f>Data!Q92/Data!Q$91*100</f>
        <v>94.84327603640041</v>
      </c>
      <c r="AO3" s="59">
        <f>Data!R92/Data!R$91*100</f>
        <v>95.28460431654679</v>
      </c>
    </row>
    <row r="4" spans="1:41" ht="12.75">
      <c r="A4" s="19">
        <v>1961</v>
      </c>
      <c r="B4">
        <f>Data!M43/Data!M$41*100</f>
        <v>112.39253352767531</v>
      </c>
      <c r="C4">
        <f>Data!N43/Data!N$41*100</f>
        <v>115.99188197032271</v>
      </c>
      <c r="D4">
        <f>Data!O43/Data!O$41*100</f>
        <v>115.3857256580686</v>
      </c>
      <c r="E4">
        <f>Data!P43/Data!P$41*100</f>
        <v>106.33625273959117</v>
      </c>
      <c r="F4" s="44">
        <f>Data!Q43/Data!Q$41*100</f>
        <v>112.12121212121214</v>
      </c>
      <c r="G4" s="19">
        <v>1971</v>
      </c>
      <c r="H4">
        <f>Data!M53/Data!M$51*100</f>
        <v>115.45244852348044</v>
      </c>
      <c r="I4">
        <f>Data!N53/Data!N$51*100</f>
        <v>120.2647443791806</v>
      </c>
      <c r="J4">
        <f>Data!O53/Data!O$51*100</f>
        <v>119.11869825802772</v>
      </c>
      <c r="K4">
        <f>Data!P53/Data!P$51*100</f>
        <v>102.79662588681285</v>
      </c>
      <c r="L4">
        <f>Data!Q53/Data!Q$51*100</f>
        <v>114.56313765375205</v>
      </c>
      <c r="M4" s="44">
        <f>Data!R53/Data!R$51*100</f>
        <v>111.73592069183718</v>
      </c>
      <c r="N4" s="19">
        <v>1981</v>
      </c>
      <c r="O4">
        <f>Data!M63/Data!M$61*100</f>
        <v>93.53455516814336</v>
      </c>
      <c r="P4">
        <f>Data!N63/Data!N$61*100</f>
        <v>90.33765155424818</v>
      </c>
      <c r="Q4">
        <f>Data!O63/Data!O$61*100</f>
        <v>90.18096031989026</v>
      </c>
      <c r="R4">
        <f>Data!P63/Data!P$61*100</f>
        <v>105.25236564747284</v>
      </c>
      <c r="S4">
        <f>Data!Q63/Data!Q$61*100</f>
        <v>88.15988414649402</v>
      </c>
      <c r="T4" s="44">
        <f>Data!R63/Data!R$61*100</f>
        <v>88.95212684889528</v>
      </c>
      <c r="U4" s="19">
        <v>1991</v>
      </c>
      <c r="V4">
        <f>Data!M73/Data!M$71*100</f>
        <v>107.63633758984487</v>
      </c>
      <c r="W4">
        <f>Data!N73/Data!N$71*100</f>
        <v>108.86870160259798</v>
      </c>
      <c r="X4">
        <f>Data!O73/Data!O$71*100</f>
        <v>118.08069357363746</v>
      </c>
      <c r="Y4">
        <f>Data!P73/Data!P$71*100</f>
        <v>103.00781124173419</v>
      </c>
      <c r="Z4">
        <f>Data!Q73/Data!Q$71*100</f>
        <v>107.40099566718504</v>
      </c>
      <c r="AA4" s="44">
        <f>Data!R73/Data!R$71*100</f>
        <v>104.44195942222163</v>
      </c>
      <c r="AB4" s="19">
        <v>2001</v>
      </c>
      <c r="AC4">
        <f>Data!M83/Data!M$81*100</f>
        <v>107.30693116782939</v>
      </c>
      <c r="AD4">
        <f>Data!N83/Data!N$81*100</f>
        <v>105.30483192065509</v>
      </c>
      <c r="AE4">
        <f>Data!O83/Data!O$81*100</f>
        <v>104.58702780045799</v>
      </c>
      <c r="AF4">
        <f>Data!P83/Data!P$81*100</f>
        <v>113.51572839787423</v>
      </c>
      <c r="AG4">
        <f>Data!Q83/Data!Q$81*100</f>
        <v>97.71728893484463</v>
      </c>
      <c r="AH4" s="44">
        <f>Data!R83/Data!R$81*100</f>
        <v>98.83380487873545</v>
      </c>
      <c r="AI4" s="57">
        <v>2011</v>
      </c>
      <c r="AJ4" s="60">
        <f>Data!M93/Data!M$91*100</f>
        <v>89.120633780337</v>
      </c>
      <c r="AK4" s="60">
        <f>Data!N93/Data!N$91*100</f>
        <v>87.5034185306466</v>
      </c>
      <c r="AL4" s="60">
        <f>Data!O93/Data!O$91*100</f>
        <v>87.65666141368727</v>
      </c>
      <c r="AM4" s="60">
        <f>Data!P93/Data!P$91*100</f>
        <v>93.13208469018754</v>
      </c>
      <c r="AN4" s="60">
        <f>Data!Q93/Data!Q$91*100</f>
        <v>86.6183848896123</v>
      </c>
      <c r="AO4" s="59">
        <f>Data!R93/Data!R$91*100</f>
        <v>87.1718885054558</v>
      </c>
    </row>
    <row r="5" spans="1:41" ht="12.75">
      <c r="A5" s="19">
        <v>1962</v>
      </c>
      <c r="B5">
        <f>Data!M44/Data!M$41*100</f>
        <v>114.09687900604959</v>
      </c>
      <c r="C5">
        <f>Data!N44/Data!N$41*100</f>
        <v>120.24709923323978</v>
      </c>
      <c r="D5">
        <f>Data!O44/Data!O$41*100</f>
        <v>120.380051688857</v>
      </c>
      <c r="E5">
        <f>Data!P44/Data!P$41*100</f>
        <v>104.13895464337213</v>
      </c>
      <c r="F5" s="44">
        <f>Data!Q44/Data!Q$41*100</f>
        <v>117.79234349767268</v>
      </c>
      <c r="G5" s="19">
        <v>1972</v>
      </c>
      <c r="H5">
        <f>Data!M54/Data!M$51*100</f>
        <v>122.92127603475936</v>
      </c>
      <c r="I5">
        <f>Data!N54/Data!N$51*100</f>
        <v>128.17087998335955</v>
      </c>
      <c r="J5">
        <f>Data!O54/Data!O$51*100</f>
        <v>126.32313701048916</v>
      </c>
      <c r="K5">
        <f>Data!P54/Data!P$51*100</f>
        <v>109.24820401071113</v>
      </c>
      <c r="L5">
        <f>Data!Q54/Data!Q$51*100</f>
        <v>121.39923863193545</v>
      </c>
      <c r="M5" s="44">
        <f>Data!R54/Data!R$51*100</f>
        <v>118.91386512830708</v>
      </c>
      <c r="N5" s="19">
        <v>1982</v>
      </c>
      <c r="O5">
        <f>Data!M64/Data!M$61*100</f>
        <v>93.90608427711135</v>
      </c>
      <c r="P5">
        <f>Data!N64/Data!N$61*100</f>
        <v>90.82161990968724</v>
      </c>
      <c r="Q5">
        <f>Data!O64/Data!O$61*100</f>
        <v>91.05807600556804</v>
      </c>
      <c r="R5">
        <f>Data!P64/Data!P$61*100</f>
        <v>105.51750961417818</v>
      </c>
      <c r="S5">
        <f>Data!Q64/Data!Q$61*100</f>
        <v>89.13444426094517</v>
      </c>
      <c r="T5" s="44">
        <f>Data!R64/Data!R$61*100</f>
        <v>88.83765920791205</v>
      </c>
      <c r="U5" s="19">
        <v>1992</v>
      </c>
      <c r="V5">
        <f>Data!M74/Data!M$71*100</f>
        <v>110.19286885526553</v>
      </c>
      <c r="W5">
        <f>Data!N74/Data!N$71*100</f>
        <v>113.45685515178043</v>
      </c>
      <c r="X5">
        <f>Data!O74/Data!O$71*100</f>
        <v>122.80472683014113</v>
      </c>
      <c r="Y5">
        <f>Data!P74/Data!P$71*100</f>
        <v>101.35180123676308</v>
      </c>
      <c r="Z5">
        <f>Data!Q74/Data!Q$71*100</f>
        <v>110.83882762510451</v>
      </c>
      <c r="AA5" s="44">
        <f>Data!R74/Data!R$71*100</f>
        <v>107.16288197364732</v>
      </c>
      <c r="AB5" s="19">
        <v>2002</v>
      </c>
      <c r="AC5">
        <f>Data!M84/Data!M$81*100</f>
        <v>111.69855284792705</v>
      </c>
      <c r="AD5">
        <f>Data!N84/Data!N$81*100</f>
        <v>111.18291400091607</v>
      </c>
      <c r="AE5">
        <f>Data!O84/Data!O$81*100</f>
        <v>109.27170686611629</v>
      </c>
      <c r="AF5">
        <f>Data!P84/Data!P$81*100</f>
        <v>115.05598944372693</v>
      </c>
      <c r="AG5">
        <f>Data!Q84/Data!Q$81*100</f>
        <v>101.79514674927519</v>
      </c>
      <c r="AH5" s="44">
        <f>Data!R84/Data!R$81*100</f>
        <v>103.75911307283856</v>
      </c>
      <c r="AI5" s="57">
        <v>2012</v>
      </c>
      <c r="AJ5" s="60">
        <f>Data!M94/Data!M$91*100</f>
        <v>91.26349285906224</v>
      </c>
      <c r="AK5" s="60">
        <f>Data!N94/Data!N$91*100</f>
        <v>90.58194059053642</v>
      </c>
      <c r="AL5" s="60">
        <f>Data!O94/Data!O$91*100</f>
        <v>90.06691784598662</v>
      </c>
      <c r="AM5" s="60">
        <f>Data!P94/Data!P$91*100</f>
        <v>93.7270355133974</v>
      </c>
      <c r="AN5" s="60">
        <f>Data!Q94/Data!Q$91*100</f>
        <v>88.94068337400344</v>
      </c>
      <c r="AO5" s="59">
        <f>Data!R94/Data!R$91*100</f>
        <v>89.49566615363607</v>
      </c>
    </row>
    <row r="6" spans="1:41" ht="12.75">
      <c r="A6" s="19">
        <v>1963</v>
      </c>
      <c r="B6">
        <f>Data!M45/Data!M$41*100</f>
        <v>117.89868374202779</v>
      </c>
      <c r="C6">
        <f>Data!N45/Data!N$41*100</f>
        <v>127.77985592784304</v>
      </c>
      <c r="D6">
        <f>Data!O45/Data!O$41*100</f>
        <v>125.93316899572793</v>
      </c>
      <c r="E6">
        <f>Data!P45/Data!P$41*100</f>
        <v>102.42032420080591</v>
      </c>
      <c r="F6" s="44">
        <f>Data!Q45/Data!Q$41*100</f>
        <v>123.15225424981521</v>
      </c>
      <c r="G6" s="19">
        <v>1973</v>
      </c>
      <c r="H6">
        <f>Data!M55/Data!M$51*100</f>
        <v>132.9206069040915</v>
      </c>
      <c r="I6">
        <f>Data!N55/Data!N$51*100</f>
        <v>139.8418876222599</v>
      </c>
      <c r="J6">
        <f>Data!O55/Data!O$51*100</f>
        <v>135.33149298095714</v>
      </c>
      <c r="K6">
        <f>Data!P55/Data!P$51*100</f>
        <v>118.04146753312574</v>
      </c>
      <c r="L6">
        <f>Data!Q55/Data!Q$51*100</f>
        <v>128.8401731586046</v>
      </c>
      <c r="M6" s="44">
        <f>Data!R55/Data!R$51*100</f>
        <v>130.19762845849803</v>
      </c>
      <c r="N6" s="19">
        <v>1983</v>
      </c>
      <c r="O6">
        <f>Data!M65/Data!M$61*100</f>
        <v>98.37671394981729</v>
      </c>
      <c r="P6">
        <f>Data!N65/Data!N$61*100</f>
        <v>93.11063209030544</v>
      </c>
      <c r="Q6">
        <f>Data!O65/Data!O$61*100</f>
        <v>92.27441323481429</v>
      </c>
      <c r="R6">
        <f>Data!P65/Data!P$61*100</f>
        <v>116.85922372362046</v>
      </c>
      <c r="S6">
        <f>Data!Q65/Data!Q$61*100</f>
        <v>89.13886419303924</v>
      </c>
      <c r="T6" s="44">
        <f>Data!R65/Data!R$61*100</f>
        <v>91.19513774532882</v>
      </c>
      <c r="U6" s="19">
        <v>1993</v>
      </c>
      <c r="V6">
        <f>Data!M75/Data!M$71*100</f>
        <v>114.71763711023209</v>
      </c>
      <c r="W6">
        <f>Data!N75/Data!N$71*100</f>
        <v>118.24685024657803</v>
      </c>
      <c r="X6">
        <f>Data!O75/Data!O$71*100</f>
        <v>128.70748088969916</v>
      </c>
      <c r="Y6">
        <f>Data!P75/Data!P$71*100</f>
        <v>101.49226452954603</v>
      </c>
      <c r="Z6">
        <f>Data!Q75/Data!Q$71*100</f>
        <v>115.55212241594933</v>
      </c>
      <c r="AA6" s="44">
        <f>Data!R75/Data!R$71*100</f>
        <v>109.65808669944401</v>
      </c>
      <c r="AB6" s="19">
        <v>2003</v>
      </c>
      <c r="AC6">
        <f>Data!M85/Data!M$81*100</f>
        <v>113.94989093830704</v>
      </c>
      <c r="AD6">
        <f>Data!N85/Data!N$81*100</f>
        <v>114.20509068218117</v>
      </c>
      <c r="AE6">
        <f>Data!O85/Data!O$81*100</f>
        <v>111.58155333283352</v>
      </c>
      <c r="AF6">
        <f>Data!P85/Data!P$81*100</f>
        <v>115.2356689432233</v>
      </c>
      <c r="AG6">
        <f>Data!Q85/Data!Q$81*100</f>
        <v>103.35759552625643</v>
      </c>
      <c r="AH6" s="44">
        <f>Data!R85/Data!R$81*100</f>
        <v>105.65952066612181</v>
      </c>
      <c r="AI6" s="57">
        <v>2013</v>
      </c>
      <c r="AJ6" s="60">
        <f>Data!M95/Data!M$91*100</f>
        <v>94.15784191702856</v>
      </c>
      <c r="AK6" s="60">
        <f>Data!N95/Data!N$91*100</f>
        <v>92.73599545528671</v>
      </c>
      <c r="AL6" s="60">
        <f>Data!O95/Data!O$91*100</f>
        <v>92.2975103478275</v>
      </c>
      <c r="AM6" s="60">
        <f>Data!P95/Data!P$91*100</f>
        <v>96.54352977601359</v>
      </c>
      <c r="AN6" s="60">
        <f>Data!Q95/Data!Q$91*100</f>
        <v>90.32394323165808</v>
      </c>
      <c r="AO6" s="59">
        <f>Data!R95/Data!R$91*100</f>
        <v>91.34885489264545</v>
      </c>
    </row>
    <row r="7" spans="1:41" ht="12.75">
      <c r="A7" s="19">
        <v>1964</v>
      </c>
      <c r="B7">
        <f>Data!M46/Data!M$41*100</f>
        <v>129.42086303724204</v>
      </c>
      <c r="C7">
        <f>Data!N46/Data!N$41*100</f>
        <v>141.34715457724317</v>
      </c>
      <c r="D7">
        <f>Data!O46/Data!O$41*100</f>
        <v>138.71283374636175</v>
      </c>
      <c r="E7">
        <f>Data!P46/Data!P$41*100</f>
        <v>111.25739149082233</v>
      </c>
      <c r="F7" s="44">
        <f>Data!Q46/Data!Q$41*100</f>
        <v>136.14404918752746</v>
      </c>
      <c r="G7" s="19">
        <v>1974</v>
      </c>
      <c r="H7">
        <f>Data!M56/Data!M$51*100</f>
        <v>139.80657654601094</v>
      </c>
      <c r="I7">
        <f>Data!N56/Data!N$51*100</f>
        <v>146.31729918879768</v>
      </c>
      <c r="J7">
        <f>Data!O56/Data!O$51*100</f>
        <v>140.83547736557486</v>
      </c>
      <c r="K7">
        <f>Data!P56/Data!P$51*100</f>
        <v>130.18502955381308</v>
      </c>
      <c r="L7">
        <f>Data!Q56/Data!Q$51*100</f>
        <v>133.1266668266313</v>
      </c>
      <c r="M7" s="44">
        <f>Data!R56/Data!R$51*100</f>
        <v>131.27681307456592</v>
      </c>
      <c r="N7" s="19">
        <v>1984</v>
      </c>
      <c r="O7">
        <f>Data!M66/Data!M$61*100</f>
        <v>100.4986056082259</v>
      </c>
      <c r="P7">
        <f>Data!N66/Data!N$61*100</f>
        <v>90.44482927983478</v>
      </c>
      <c r="Q7">
        <f>Data!O66/Data!O$61*100</f>
        <v>89.94722060671495</v>
      </c>
      <c r="R7">
        <f>Data!P66/Data!P$61*100</f>
        <v>132.57521040411632</v>
      </c>
      <c r="S7">
        <f>Data!Q66/Data!Q$61*100</f>
        <v>86.17430973319806</v>
      </c>
      <c r="T7" s="44">
        <f>Data!R66/Data!R$61*100</f>
        <v>85.8110699691681</v>
      </c>
      <c r="U7" s="19">
        <v>1994</v>
      </c>
      <c r="V7">
        <f>Data!M76/Data!M$71*100</f>
        <v>122.36832664862463</v>
      </c>
      <c r="W7">
        <f>Data!N76/Data!N$71*100</f>
        <v>122.4704461139415</v>
      </c>
      <c r="X7">
        <f>Data!O76/Data!O$71*100</f>
        <v>133.88847970873096</v>
      </c>
      <c r="Y7">
        <f>Data!P76/Data!P$71*100</f>
        <v>116.6686304411229</v>
      </c>
      <c r="Z7">
        <f>Data!Q76/Data!Q$71*100</f>
        <v>117.42636642663204</v>
      </c>
      <c r="AA7" s="44">
        <f>Data!R76/Data!R$71*100</f>
        <v>109.97686020729127</v>
      </c>
      <c r="AB7" s="19">
        <v>2004</v>
      </c>
      <c r="AC7">
        <f>Data!M86/Data!M$81*100</f>
        <v>115.01694669864919</v>
      </c>
      <c r="AD7">
        <f>Data!N86/Data!N$81*100</f>
        <v>113.35829452038362</v>
      </c>
      <c r="AE7">
        <f>Data!O86/Data!O$81*100</f>
        <v>110.27769617814731</v>
      </c>
      <c r="AF7">
        <f>Data!P86/Data!P$81*100</f>
        <v>120.08473961303406</v>
      </c>
      <c r="AG7">
        <f>Data!Q86/Data!Q$81*100</f>
        <v>101.12491907341028</v>
      </c>
      <c r="AH7" s="44">
        <f>Data!R86/Data!R$81*100</f>
        <v>102.74487304962146</v>
      </c>
      <c r="AI7" s="57">
        <v>2014</v>
      </c>
      <c r="AJ7" s="60">
        <f>Data!M96/Data!M$91*100</f>
        <v>97.26254133283146</v>
      </c>
      <c r="AK7" s="60">
        <f>Data!N96/Data!N$91*100</f>
        <v>95.10354257858152</v>
      </c>
      <c r="AL7" s="60">
        <f>Data!O96/Data!O$91*100</f>
        <v>93.51846540046867</v>
      </c>
      <c r="AM7" s="60">
        <f>Data!P96/Data!P$91*100</f>
        <v>98.97734176413728</v>
      </c>
      <c r="AN7" s="60">
        <f>Data!Q96/Data!Q$91*100</f>
        <v>91.9864254199899</v>
      </c>
      <c r="AO7" s="59">
        <f>Data!R96/Data!R$91*100</f>
        <v>93.16684614008331</v>
      </c>
    </row>
    <row r="8" spans="1:41" ht="12.75">
      <c r="A8" s="19">
        <v>1965</v>
      </c>
      <c r="B8">
        <f>Data!M47/Data!M$41*100</f>
        <v>139.27856587766607</v>
      </c>
      <c r="C8">
        <f>Data!N47/Data!N$41*100</f>
        <v>154.08855241516767</v>
      </c>
      <c r="D8">
        <f>Data!O47/Data!O$41*100</f>
        <v>151.25599555745535</v>
      </c>
      <c r="E8">
        <f>Data!P47/Data!P$41*100</f>
        <v>116.23947721958021</v>
      </c>
      <c r="F8" s="44">
        <f>Data!Q47/Data!Q$41*100</f>
        <v>146.3644948064212</v>
      </c>
      <c r="G8" s="19">
        <v>1975</v>
      </c>
      <c r="H8">
        <f>Data!M57/Data!M$51*100</f>
        <v>140.78753399997612</v>
      </c>
      <c r="I8">
        <f>Data!N57/Data!N$51*100</f>
        <v>155.6207391693282</v>
      </c>
      <c r="J8">
        <f>Data!O57/Data!O$51*100</f>
        <v>149.6682287435499</v>
      </c>
      <c r="K8">
        <f>Data!P57/Data!P$51*100</f>
        <v>112.72782489157758</v>
      </c>
      <c r="L8">
        <f>Data!Q57/Data!Q$51*100</f>
        <v>140.50874610762077</v>
      </c>
      <c r="M8" s="44">
        <f>Data!R57/Data!R$51*100</f>
        <v>147.27272727272728</v>
      </c>
      <c r="N8" s="19">
        <v>1985</v>
      </c>
      <c r="O8">
        <f>Data!M67/Data!M$61*100</f>
        <v>98.72659613140436</v>
      </c>
      <c r="P8">
        <f>Data!N67/Data!N$61*100</f>
        <v>89.24449129128146</v>
      </c>
      <c r="Q8">
        <f>Data!O67/Data!O$61*100</f>
        <v>89.10971954546469</v>
      </c>
      <c r="R8">
        <f>Data!P67/Data!P$61*100</f>
        <v>128.96188461515436</v>
      </c>
      <c r="S8">
        <f>Data!Q67/Data!Q$61*100</f>
        <v>84.27168887657955</v>
      </c>
      <c r="T8" s="44">
        <f>Data!R67/Data!R$61*100</f>
        <v>83.32550794247496</v>
      </c>
      <c r="U8" s="19">
        <v>1995</v>
      </c>
      <c r="V8">
        <f>Data!M77/Data!M$71*100</f>
        <v>119.96756378606834</v>
      </c>
      <c r="W8">
        <f>Data!N77/Data!N$71*100</f>
        <v>117.73162030517175</v>
      </c>
      <c r="X8">
        <f>Data!O77/Data!O$71*100</f>
        <v>127.35933511270593</v>
      </c>
      <c r="Y8">
        <f>Data!P77/Data!P$71*100</f>
        <v>114.7854148794365</v>
      </c>
      <c r="Z8">
        <f>Data!Q77/Data!Q$71*100</f>
        <v>115.76504028798358</v>
      </c>
      <c r="AA8" s="44">
        <f>Data!R77/Data!R$71*100</f>
        <v>107.17291759577397</v>
      </c>
      <c r="AB8" s="19">
        <v>2005</v>
      </c>
      <c r="AC8">
        <f>Data!M87/Data!M$81*100</f>
        <v>114.56821346984651</v>
      </c>
      <c r="AD8">
        <f>Data!N87/Data!N$81*100</f>
        <v>110.10189863157453</v>
      </c>
      <c r="AE8">
        <f>Data!O87/Data!O$81*100</f>
        <v>107.45751335818437</v>
      </c>
      <c r="AF8">
        <f>Data!P87/Data!P$81*100</f>
        <v>124.61132937400879</v>
      </c>
      <c r="AG8">
        <f>Data!Q87/Data!Q$81*100</f>
        <v>97.2398638407232</v>
      </c>
      <c r="AH8" s="44">
        <f>Data!R87/Data!R$81*100</f>
        <v>98.13376827524259</v>
      </c>
      <c r="AI8" s="57">
        <v>2015</v>
      </c>
      <c r="AJ8" s="60">
        <f>Data!M97/Data!M$91*100</f>
        <v>103.04065164931177</v>
      </c>
      <c r="AK8" s="60">
        <f>Data!N97/Data!N$91*100</f>
        <v>98.38402890772997</v>
      </c>
      <c r="AL8" s="60">
        <f>Data!O97/Data!O$91*100</f>
        <v>98.30544011740301</v>
      </c>
      <c r="AM8" s="60">
        <f>Data!P97/Data!P$91*100</f>
        <v>110.54700706806085</v>
      </c>
      <c r="AN8" s="60">
        <f>Data!Q97/Data!Q$91*100</f>
        <v>96.75654097085227</v>
      </c>
      <c r="AO8" s="59">
        <f>Data!R97/Data!R$91*100</f>
        <v>97.54748823419649</v>
      </c>
    </row>
    <row r="9" spans="1:41" ht="12.75">
      <c r="A9" s="19">
        <v>1966</v>
      </c>
      <c r="B9">
        <f>Data!M48/Data!M$41*100</f>
        <v>142.17697472889802</v>
      </c>
      <c r="C9">
        <f>Data!N48/Data!N$41*100</f>
        <v>162.63866121648562</v>
      </c>
      <c r="D9">
        <f>Data!O48/Data!O$41*100</f>
        <v>156.7890881687292</v>
      </c>
      <c r="E9">
        <f>Data!P48/Data!P$41*100</f>
        <v>109.65615055492944</v>
      </c>
      <c r="F9" s="44">
        <f>Data!Q48/Data!Q$41*100</f>
        <v>151.92354814996324</v>
      </c>
      <c r="G9" s="19">
        <v>1976</v>
      </c>
      <c r="H9">
        <f>Data!M58/Data!M$51*100</f>
        <v>148.6036600207643</v>
      </c>
      <c r="I9">
        <f>Data!N58/Data!N$51*100</f>
        <v>160.02918170400343</v>
      </c>
      <c r="J9">
        <f>Data!O58/Data!O$51*100</f>
        <v>153.3780410717369</v>
      </c>
      <c r="K9">
        <f>Data!P58/Data!P$51*100</f>
        <v>127.47976909751308</v>
      </c>
      <c r="L9">
        <f>Data!Q58/Data!Q$51*100</f>
        <v>142.70044702083132</v>
      </c>
      <c r="M9" s="44">
        <f>Data!R58/Data!R$51*100</f>
        <v>157.13903743315504</v>
      </c>
      <c r="N9" s="19">
        <v>1986</v>
      </c>
      <c r="O9">
        <f>Data!M68/Data!M$61*100</f>
        <v>106.17736630116961</v>
      </c>
      <c r="P9">
        <f>Data!N68/Data!N$61*100</f>
        <v>97.32315006008896</v>
      </c>
      <c r="Q9">
        <f>Data!O68/Data!O$61*100</f>
        <v>97.33638173399024</v>
      </c>
      <c r="R9">
        <f>Data!P68/Data!P$61*100</f>
        <v>132.90719066205756</v>
      </c>
      <c r="S9">
        <f>Data!Q68/Data!Q$61*100</f>
        <v>91.06543511879538</v>
      </c>
      <c r="T9" s="44">
        <f>Data!R68/Data!R$61*100</f>
        <v>89.10175996798577</v>
      </c>
      <c r="U9" s="19">
        <v>1996</v>
      </c>
      <c r="V9">
        <f>Data!M78/Data!M$71*100</f>
        <v>121.45864177657899</v>
      </c>
      <c r="W9">
        <f>Data!N78/Data!N$71*100</f>
        <v>118.06395000917338</v>
      </c>
      <c r="X9">
        <f>Data!O78/Data!O$71*100</f>
        <v>127.53524144250427</v>
      </c>
      <c r="Y9">
        <f>Data!P78/Data!P$71*100</f>
        <v>117.27773420154668</v>
      </c>
      <c r="Z9">
        <f>Data!Q78/Data!Q$71*100</f>
        <v>116.2815188195899</v>
      </c>
      <c r="AA9" s="44">
        <f>Data!R78/Data!R$71*100</f>
        <v>107.3325787294745</v>
      </c>
      <c r="AB9" s="19">
        <v>2006</v>
      </c>
      <c r="AC9">
        <f>Data!M88/Data!M$81*100</f>
        <v>114.41537890491371</v>
      </c>
      <c r="AD9">
        <f>Data!N88/Data!N$81*100</f>
        <v>106.73942250603565</v>
      </c>
      <c r="AE9">
        <f>Data!O88/Data!O$81*100</f>
        <v>105.47711575181795</v>
      </c>
      <c r="AF9">
        <f>Data!P88/Data!P$81*100</f>
        <v>131.08872820588041</v>
      </c>
      <c r="AG9">
        <f>Data!Q88/Data!Q$81*100</f>
        <v>94.83444471648926</v>
      </c>
      <c r="AH9" s="44">
        <f>Data!R88/Data!R$81*100</f>
        <v>94.74948953940549</v>
      </c>
      <c r="AI9" s="57">
        <v>2016</v>
      </c>
      <c r="AJ9" s="60">
        <f>Data!M98/Data!M$91*100</f>
        <v>105.14907907447785</v>
      </c>
      <c r="AK9" s="60">
        <f>Data!N98/Data!N$91*100</f>
        <v>100.70046049280472</v>
      </c>
      <c r="AL9" s="60">
        <f>Data!O98/Data!O$91*100</f>
        <v>100.60875278702525</v>
      </c>
      <c r="AM9" s="60">
        <f>Data!P98/Data!P$91*100</f>
        <v>110.49825177524946</v>
      </c>
      <c r="AN9" s="60">
        <f>Data!Q98/Data!Q$91*100</f>
        <v>99.67512441990155</v>
      </c>
      <c r="AO9" s="59">
        <f>Data!R98/Data!R$91*100</f>
        <v>100.34317533923898</v>
      </c>
    </row>
    <row r="10" spans="1:41" ht="12.75">
      <c r="A10" s="19">
        <v>1967</v>
      </c>
      <c r="B10">
        <f>Data!M49/Data!M$41*100</f>
        <v>155.92794734945286</v>
      </c>
      <c r="C10">
        <f>Data!N49/Data!N$41*100</f>
        <v>177.2796214782443</v>
      </c>
      <c r="D10">
        <f>Data!O49/Data!O$41*100</f>
        <v>169.23942415780957</v>
      </c>
      <c r="E10">
        <f>Data!P49/Data!P$41*100</f>
        <v>121.21929274077006</v>
      </c>
      <c r="F10" s="44">
        <f>Data!Q49/Data!Q$41*100</f>
        <v>162.05178469329408</v>
      </c>
      <c r="G10" s="19">
        <v>1977</v>
      </c>
      <c r="H10">
        <f>Data!M59/Data!M$51*100</f>
        <v>150.0262566086816</v>
      </c>
      <c r="I10">
        <f>Data!N59/Data!N$51*100</f>
        <v>163.91175218159475</v>
      </c>
      <c r="J10">
        <f>Data!O59/Data!O$51*100</f>
        <v>157.71023829999487</v>
      </c>
      <c r="K10">
        <f>Data!P59/Data!P$51*100</f>
        <v>118.95790583309511</v>
      </c>
      <c r="L10">
        <f>Data!Q59/Data!Q$51*100</f>
        <v>145.08821741987623</v>
      </c>
      <c r="M10" s="44">
        <f>Data!R59/Data!R$51*100</f>
        <v>158.88155121539972</v>
      </c>
      <c r="N10" s="19">
        <v>1987</v>
      </c>
      <c r="O10">
        <f>Data!M69/Data!M$61*100</f>
        <v>106.37754887574677</v>
      </c>
      <c r="P10">
        <f>Data!N69/Data!N$61*100</f>
        <v>100.72963148299988</v>
      </c>
      <c r="Q10">
        <f>Data!O69/Data!O$61*100</f>
        <v>100.9128961932129</v>
      </c>
      <c r="R10">
        <f>Data!P69/Data!P$61*100</f>
        <v>123.85619519758701</v>
      </c>
      <c r="S10">
        <f>Data!Q69/Data!Q$61*100</f>
        <v>93.49266976525112</v>
      </c>
      <c r="T10" s="44">
        <f>Data!R69/Data!R$61*100</f>
        <v>90.84359888465315</v>
      </c>
      <c r="U10" s="19">
        <v>1997</v>
      </c>
      <c r="V10">
        <f>Data!M79/Data!M$71*100</f>
        <v>123.46688768379308</v>
      </c>
      <c r="W10">
        <f>Data!N79/Data!N$71*100</f>
        <v>118.17883084439129</v>
      </c>
      <c r="X10">
        <f>Data!O79/Data!O$71*100</f>
        <v>128.1336643609422</v>
      </c>
      <c r="Y10">
        <f>Data!P79/Data!P$71*100</f>
        <v>122.65907702299567</v>
      </c>
      <c r="Z10">
        <f>Data!Q79/Data!Q$71*100</f>
        <v>115.83012029254851</v>
      </c>
      <c r="AA10" s="44">
        <f>Data!R79/Data!R$71*100</f>
        <v>106.6293179697818</v>
      </c>
      <c r="AB10" s="19">
        <v>2007</v>
      </c>
      <c r="AC10">
        <f>Data!M89/Data!M$81*100</f>
        <v>111.68740903093486</v>
      </c>
      <c r="AD10">
        <f>Data!N89/Data!N$81*100</f>
        <v>103.87848199988493</v>
      </c>
      <c r="AE10">
        <f>Data!O89/Data!O$81*100</f>
        <v>102.91679362846986</v>
      </c>
      <c r="AF10">
        <f>Data!P89/Data!P$81*100</f>
        <v>130.23132027905334</v>
      </c>
      <c r="AG10">
        <f>Data!Q89/Data!Q$81*100</f>
        <v>91.19442614712855</v>
      </c>
      <c r="AH10" s="44">
        <f>Data!R89/Data!R$81*100</f>
        <v>91.44502014968339</v>
      </c>
      <c r="AI10" s="57">
        <v>2017</v>
      </c>
      <c r="AJ10" s="60">
        <f>Data!M99/Data!M$91*100</f>
        <v>102.71988663182563</v>
      </c>
      <c r="AK10" s="60">
        <f>Data!N99/Data!N$91*100</f>
        <v>97.56621821077816</v>
      </c>
      <c r="AL10" s="60">
        <f>Data!O99/Data!O$91*100</f>
        <v>97.48226002375354</v>
      </c>
      <c r="AM10" s="60">
        <f>Data!P99/Data!P$91*100</f>
        <v>109.97415127193224</v>
      </c>
      <c r="AN10" s="60">
        <f>Data!Q99/Data!Q$91*100</f>
        <v>96.9401705738171</v>
      </c>
      <c r="AO10" s="59">
        <f>Data!R99/Data!R$91*100</f>
        <v>97.99083309290985</v>
      </c>
    </row>
    <row r="11" spans="1:41" ht="12.75">
      <c r="A11" s="19">
        <v>1968</v>
      </c>
      <c r="B11">
        <f>Data!M50/Data!M$41*100</f>
        <v>166.72563257701015</v>
      </c>
      <c r="C11">
        <f>Data!N50/Data!N$41*100</f>
        <v>188.06761448116606</v>
      </c>
      <c r="D11">
        <f>Data!O50/Data!O$41*100</f>
        <v>176.90965292252352</v>
      </c>
      <c r="E11">
        <f>Data!P50/Data!P$41*100</f>
        <v>129.24303096725438</v>
      </c>
      <c r="F11" s="44">
        <f>Data!Q50/Data!Q$41*100</f>
        <v>166.06700247861198</v>
      </c>
      <c r="G11" s="19">
        <v>1978</v>
      </c>
      <c r="H11">
        <f>Data!M60/Data!M$51*100</f>
        <v>156.07236290134134</v>
      </c>
      <c r="I11">
        <f>Data!N60/Data!N$51*100</f>
        <v>171.27729603351887</v>
      </c>
      <c r="J11">
        <f>Data!O60/Data!O$51*100</f>
        <v>164.78986340205438</v>
      </c>
      <c r="K11">
        <f>Data!P60/Data!P$51*100</f>
        <v>123.48672854744862</v>
      </c>
      <c r="L11">
        <f>Data!Q60/Data!Q$51*100</f>
        <v>149.63364055733322</v>
      </c>
      <c r="M11" s="44">
        <f>Data!R60/Data!R$51*100</f>
        <v>168.3433734939759</v>
      </c>
      <c r="N11" s="19">
        <v>1988</v>
      </c>
      <c r="O11">
        <f>Data!M70/Data!M$61*100</f>
        <v>107.84055003071967</v>
      </c>
      <c r="P11">
        <f>Data!N70/Data!N$61*100</f>
        <v>100.92876111042031</v>
      </c>
      <c r="Q11">
        <f>Data!O70/Data!O$61*100</f>
        <v>101.94697301405324</v>
      </c>
      <c r="R11">
        <f>Data!P70/Data!P$61*100</f>
        <v>128.1360645659264</v>
      </c>
      <c r="S11">
        <f>Data!Q70/Data!Q$61*100</f>
        <v>93.27659803194561</v>
      </c>
      <c r="T11" s="44">
        <f>Data!R70/Data!R$61*100</f>
        <v>90.16566157954381</v>
      </c>
      <c r="U11" s="19">
        <v>1998</v>
      </c>
      <c r="V11">
        <f>Data!M80/Data!M$71*100</f>
        <v>128.33552319908983</v>
      </c>
      <c r="W11">
        <f>Data!N80/Data!N$71*100</f>
        <v>124.74050531993505</v>
      </c>
      <c r="X11">
        <f>Data!O80/Data!O$71*100</f>
        <v>126.94186280865792</v>
      </c>
      <c r="Y11">
        <f>Data!P80/Data!P$71*100</f>
        <v>123.56621284270615</v>
      </c>
      <c r="Z11">
        <f>Data!Q80/Data!Q$71*100</f>
        <v>121.19554090212712</v>
      </c>
      <c r="AA11" s="44">
        <f>Data!R80/Data!R$71*100</f>
        <v>111.45067829487243</v>
      </c>
      <c r="AB11" s="19">
        <v>2008</v>
      </c>
      <c r="AC11">
        <f>Data!M90/Data!M$81*100</f>
        <v>106.44635041887953</v>
      </c>
      <c r="AD11">
        <f>Data!N90/Data!N$81*100</f>
        <v>100.5018485359957</v>
      </c>
      <c r="AE11">
        <f>Data!O90/Data!O$81*100</f>
        <v>98.41018614123251</v>
      </c>
      <c r="AF11">
        <f>Data!P90/Data!P$81*100</f>
        <v>121.45183881921915</v>
      </c>
      <c r="AG11">
        <f>Data!Q90/Data!Q$81*100</f>
        <v>87.87395842680581</v>
      </c>
      <c r="AH11" s="44">
        <f>Data!R90/Data!R$81*100</f>
        <v>87.50120427470249</v>
      </c>
      <c r="AI11" s="57">
        <v>2018</v>
      </c>
      <c r="AJ11" s="58">
        <f>Data!M100/Data!M$91*100</f>
        <v>101.89070641644766</v>
      </c>
      <c r="AK11" s="58">
        <f>Data!N100/Data!N$91*100</f>
        <v>96.76605362134111</v>
      </c>
      <c r="AL11" s="58">
        <f>Data!O100/Data!O$91*100</f>
        <v>96.2611001341364</v>
      </c>
      <c r="AM11" s="58">
        <f>Data!P100/Data!P$91*100</f>
        <v>108.42903771899286</v>
      </c>
      <c r="AN11" s="58">
        <f>Data!Q100/Data!Q$91*100</f>
        <v>96.45192871341422</v>
      </c>
      <c r="AO11" s="59">
        <f>Data!R100/Data!R$91*100</f>
        <v>97.27312907007828</v>
      </c>
    </row>
    <row r="12" spans="1:41" ht="12.75">
      <c r="A12" s="19">
        <v>1969</v>
      </c>
      <c r="B12">
        <f>Data!M51/Data!M$41*100</f>
        <v>188.0583936257332</v>
      </c>
      <c r="C12">
        <f>Data!N51/Data!N$41*100</f>
        <v>214.04910092874636</v>
      </c>
      <c r="D12">
        <f>Data!O51/Data!O$41*100</f>
        <v>200.17071296957477</v>
      </c>
      <c r="E12">
        <f>Data!P51/Data!P$41*100</f>
        <v>152.8837281301258</v>
      </c>
      <c r="F12" s="44">
        <f>Data!Q51/Data!Q$41*100</f>
        <v>169.3228582117471</v>
      </c>
      <c r="G12" s="19">
        <v>1979</v>
      </c>
      <c r="H12">
        <f>Data!M61/Data!M$51*100</f>
        <v>158.89833814378278</v>
      </c>
      <c r="I12">
        <f>Data!N61/Data!N$51*100</f>
        <v>176.42158972791796</v>
      </c>
      <c r="J12">
        <f>Data!O61/Data!O$51*100</f>
        <v>168.83532592768577</v>
      </c>
      <c r="K12">
        <f>Data!P61/Data!P$51*100</f>
        <v>122.46854524104987</v>
      </c>
      <c r="L12">
        <f>Data!Q61/Data!Q$51*100</f>
        <v>153.3326006103934</v>
      </c>
      <c r="M12" s="44">
        <f>Data!R61/Data!R$51*100</f>
        <v>171.92631157388868</v>
      </c>
      <c r="N12" s="19">
        <v>1989</v>
      </c>
      <c r="O12">
        <f>Data!M71/Data!M$61*100</f>
        <v>107.61374340397518</v>
      </c>
      <c r="P12">
        <f>Data!N71/Data!N$61*100</f>
        <v>98.18625654898051</v>
      </c>
      <c r="Q12">
        <f>Data!O71/Data!O$61*100</f>
        <v>100.6169420323</v>
      </c>
      <c r="R12">
        <f>Data!P71/Data!P$61*100</f>
        <v>135.55374343209664</v>
      </c>
      <c r="S12">
        <f>Data!Q71/Data!Q$61*100</f>
        <v>91.46902394212287</v>
      </c>
      <c r="T12" s="44">
        <f>Data!R71/Data!R$61*100</f>
        <v>86.9222924579775</v>
      </c>
      <c r="U12" s="19">
        <v>1999</v>
      </c>
      <c r="V12">
        <f>Data!M81/Data!M$71*100</f>
        <v>131.78468685515398</v>
      </c>
      <c r="W12">
        <f>Data!N81/Data!N$71*100</f>
        <v>129.10424258173416</v>
      </c>
      <c r="X12">
        <f>Data!O81/Data!O$71*100</f>
        <v>131.6820164268691</v>
      </c>
      <c r="Y12">
        <f>Data!P81/Data!P$71*100</f>
        <v>122.93632824861098</v>
      </c>
      <c r="Z12">
        <f>Data!Q81/Data!Q$71*100</f>
        <v>124.27525533041792</v>
      </c>
      <c r="AA12" s="44">
        <f>Data!R81/Data!R$71*100</f>
        <v>114.29587067212901</v>
      </c>
      <c r="AB12" s="19">
        <v>2009</v>
      </c>
      <c r="AC12">
        <f>Data!M91/Data!M$81*100</f>
        <v>113.49511129795545</v>
      </c>
      <c r="AD12">
        <f>Data!N91/Data!N$81*100</f>
        <v>114.26893236184839</v>
      </c>
      <c r="AE12">
        <f>Data!O91/Data!O$81*100</f>
        <v>111.78313672265415</v>
      </c>
      <c r="AF12">
        <f>Data!P91/Data!P$81*100</f>
        <v>116.31721470352542</v>
      </c>
      <c r="AG12">
        <f>Data!Q91/Data!Q$81*100</f>
        <v>99.77141068669015</v>
      </c>
      <c r="AH12" s="44">
        <f>Data!R91/Data!R$81*100</f>
        <v>99.89866593403531</v>
      </c>
      <c r="AI12" s="61">
        <v>2019</v>
      </c>
      <c r="AJ12" s="62">
        <f>Data!M101/Data!M$91*100</f>
        <v>101.31856426959199</v>
      </c>
      <c r="AK12" s="62">
        <f>Data!N101/Data!N$91*100</f>
        <v>96.52273618949069</v>
      </c>
      <c r="AL12" s="62">
        <f>Data!O101/Data!O$91*100</f>
        <v>95.85938544900226</v>
      </c>
      <c r="AM12" s="62">
        <f>Data!P101/Data!P$91*100</f>
        <v>105.7601657845696</v>
      </c>
      <c r="AN12" s="62">
        <f>Data!Q101/Data!Q$91*100</f>
        <v>96.22533016821485</v>
      </c>
      <c r="AO12" s="63">
        <f>Data!R101/Data!R$91*100</f>
        <v>97.03935229385873</v>
      </c>
    </row>
    <row r="13" spans="1:34" ht="12.75">
      <c r="A13" s="19">
        <v>1970</v>
      </c>
      <c r="B13">
        <f>Data!M52/Data!M$41*100</f>
        <v>201.83581094673667</v>
      </c>
      <c r="C13">
        <f>Data!N52/Data!N$41*100</f>
        <v>235.46981360695685</v>
      </c>
      <c r="D13">
        <f>Data!O52/Data!O$41*100</f>
        <v>219.8743492937269</v>
      </c>
      <c r="E13">
        <f>Data!P52/Data!P$41*100</f>
        <v>154.45648744315523</v>
      </c>
      <c r="F13" s="44">
        <f>Data!Q52/Data!Q$41*100</f>
        <v>181.52539891670327</v>
      </c>
      <c r="G13" s="19">
        <v>1980</v>
      </c>
      <c r="H13">
        <f>Data!M62/Data!M$51*100</f>
        <v>156.87556061415506</v>
      </c>
      <c r="I13">
        <f>Data!N62/Data!N$51*100</f>
        <v>172.59643707766702</v>
      </c>
      <c r="J13">
        <f>Data!O62/Data!O$51*100</f>
        <v>164.69549722735093</v>
      </c>
      <c r="K13">
        <f>Data!P62/Data!P$51*100</f>
        <v>125.96048918883234</v>
      </c>
      <c r="L13">
        <f>Data!Q62/Data!Q$51*100</f>
        <v>147.922949886473</v>
      </c>
      <c r="M13" s="44">
        <f>Data!R62/Data!R$51*100</f>
        <v>166.56083343668607</v>
      </c>
      <c r="N13" s="19">
        <v>1990</v>
      </c>
      <c r="O13">
        <f>Data!M72/Data!M$61*100</f>
        <v>112.97955760373057</v>
      </c>
      <c r="P13">
        <f>Data!N72/Data!N$61*100</f>
        <v>103.63005797040256</v>
      </c>
      <c r="Q13">
        <f>Data!O72/Data!O$61*100</f>
        <v>115.25395099122973</v>
      </c>
      <c r="R13">
        <f>Data!P72/Data!P$61*100</f>
        <v>138.74357769569488</v>
      </c>
      <c r="S13">
        <f>Data!Q72/Data!Q$61*100</f>
        <v>96.36697002422149</v>
      </c>
      <c r="T13" s="44">
        <f>Data!R72/Data!R$61*100</f>
        <v>89.36479355919373</v>
      </c>
      <c r="U13" s="19">
        <v>2000</v>
      </c>
      <c r="V13">
        <f>Data!M82/Data!M$71*100</f>
        <v>138.3395316898766</v>
      </c>
      <c r="W13">
        <f>Data!N82/Data!N$71*100</f>
        <v>134.1256409151241</v>
      </c>
      <c r="X13">
        <f>Data!O82/Data!O$71*100</f>
        <v>133.79306532277045</v>
      </c>
      <c r="Y13">
        <f>Data!P82/Data!P$71*100</f>
        <v>136.95964121426144</v>
      </c>
      <c r="Z13">
        <f>Data!Q82/Data!Q$71*100</f>
        <v>118.6513017498933</v>
      </c>
      <c r="AA13" s="44">
        <f>Data!R82/Data!R$71*100</f>
        <v>108.62118893567005</v>
      </c>
      <c r="AB13" s="19">
        <v>2010</v>
      </c>
      <c r="AC13">
        <f>Data!M92/Data!M$81*100</f>
        <v>109.77666970306572</v>
      </c>
      <c r="AD13">
        <f>Data!N92/Data!N$81*100</f>
        <v>108.04503830516316</v>
      </c>
      <c r="AE13">
        <f>Data!O92/Data!O$81*100</f>
        <v>106.27211409389783</v>
      </c>
      <c r="AF13">
        <f>Data!P92/Data!P$81*100</f>
        <v>117.9760700088187</v>
      </c>
      <c r="AG13">
        <f>Data!Q92/Data!Q$81*100</f>
        <v>94.62647444298823</v>
      </c>
      <c r="AH13" s="44">
        <f>Data!R92/Data!R$81*100</f>
        <v>95.18804855275447</v>
      </c>
    </row>
    <row r="14" spans="1:34" ht="12.75">
      <c r="A14" s="19">
        <v>1971</v>
      </c>
      <c r="B14">
        <f>Data!M53/Data!M$41*100</f>
        <v>217.11802009483387</v>
      </c>
      <c r="C14">
        <f>Data!N53/Data!N$41*100</f>
        <v>257.4256040778911</v>
      </c>
      <c r="D14">
        <f>Data!O53/Data!O$41*100</f>
        <v>238.44074758317052</v>
      </c>
      <c r="E14">
        <f>Data!P53/Data!P$41*100</f>
        <v>157.15931404773747</v>
      </c>
      <c r="F14" s="44">
        <f>Data!Q53/Data!Q$41*100</f>
        <v>193.98157913239123</v>
      </c>
      <c r="G14" s="19">
        <v>1981</v>
      </c>
      <c r="H14">
        <f>Data!M63/Data!M$51*100</f>
        <v>148.62485375235948</v>
      </c>
      <c r="I14">
        <f>Data!N63/Data!N$51*100</f>
        <v>159.37512099487182</v>
      </c>
      <c r="J14">
        <f>Data!O63/Data!O$51*100</f>
        <v>152.2573182808037</v>
      </c>
      <c r="K14">
        <f>Data!P63/Data!P$51*100</f>
        <v>128.9010410402505</v>
      </c>
      <c r="L14">
        <f>Data!Q63/Data!Q$51*100</f>
        <v>135.17784305692922</v>
      </c>
      <c r="M14" s="44">
        <f>Data!R63/Data!R$51*100</f>
        <v>152.9321107578324</v>
      </c>
      <c r="N14" s="19">
        <v>1991</v>
      </c>
      <c r="O14">
        <f>Data!M73/Data!M$61*100</f>
        <v>115.83149214337215</v>
      </c>
      <c r="P14">
        <f>Data!N73/Data!N$61*100</f>
        <v>106.89410265707092</v>
      </c>
      <c r="Q14">
        <f>Data!O73/Data!O$61*100</f>
        <v>118.8091830043246</v>
      </c>
      <c r="R14">
        <f>Data!P73/Data!P$61*100</f>
        <v>139.63094416563877</v>
      </c>
      <c r="S14">
        <f>Data!Q73/Data!Q$61*100</f>
        <v>98.23864244089583</v>
      </c>
      <c r="T14" s="44">
        <f>Data!R73/Data!R$61*100</f>
        <v>90.78334541782567</v>
      </c>
      <c r="U14" s="19">
        <v>2001</v>
      </c>
      <c r="V14">
        <f>Data!M83/Data!M$71*100</f>
        <v>141.4141032133996</v>
      </c>
      <c r="W14">
        <f>Data!N83/Data!N$71*100</f>
        <v>135.95300565312996</v>
      </c>
      <c r="X14">
        <f>Data!O83/Data!O$71*100</f>
        <v>137.72230712857322</v>
      </c>
      <c r="Y14">
        <f>Data!P83/Data!P$71*100</f>
        <v>139.55206847701237</v>
      </c>
      <c r="Z14">
        <f>Data!Q83/Data!Q$71*100</f>
        <v>121.43841032574039</v>
      </c>
      <c r="AA14" s="44">
        <f>Data!R83/Data!R$71*100</f>
        <v>112.96295780454378</v>
      </c>
      <c r="AB14" s="19">
        <v>2011</v>
      </c>
      <c r="AC14">
        <f>Data!M93/Data!M$81*100</f>
        <v>101.14756249843677</v>
      </c>
      <c r="AD14">
        <f>Data!N93/Data!N$81*100</f>
        <v>99.98922213508968</v>
      </c>
      <c r="AE14">
        <f>Data!O93/Data!O$81*100</f>
        <v>97.98536567457607</v>
      </c>
      <c r="AF14">
        <f>Data!P93/Data!P$81*100</f>
        <v>108.32864690695459</v>
      </c>
      <c r="AG14">
        <f>Data!Q93/Data!Q$81*100</f>
        <v>86.42038451839304</v>
      </c>
      <c r="AH14" s="44">
        <f>Data!R93/Data!R$81*100</f>
        <v>87.08355368645502</v>
      </c>
    </row>
    <row r="15" spans="1:34" ht="12.75">
      <c r="A15" s="19">
        <v>1972</v>
      </c>
      <c r="B15">
        <f>Data!M54/Data!M$41*100</f>
        <v>231.16377713522178</v>
      </c>
      <c r="C15">
        <f>Data!N54/Data!N$41*100</f>
        <v>274.3486162568437</v>
      </c>
      <c r="D15">
        <f>Data!O54/Data!O$41*100</f>
        <v>252.86192399942894</v>
      </c>
      <c r="E15">
        <f>Data!P54/Data!P$41*100</f>
        <v>167.02272720678081</v>
      </c>
      <c r="F15" s="44">
        <f>Data!Q54/Data!Q$41*100</f>
        <v>205.5566606988926</v>
      </c>
      <c r="G15" s="19">
        <v>1982</v>
      </c>
      <c r="H15">
        <f>Data!M64/Data!M$51*100</f>
        <v>149.21520733223002</v>
      </c>
      <c r="I15">
        <f>Data!N64/Data!N$51*100</f>
        <v>160.22894566131748</v>
      </c>
      <c r="J15">
        <f>Data!O64/Data!O$51*100</f>
        <v>153.73819940748064</v>
      </c>
      <c r="K15">
        <f>Data!P64/Data!P$51*100</f>
        <v>129.22575899906894</v>
      </c>
      <c r="L15">
        <f>Data!Q64/Data!Q$51*100</f>
        <v>136.6721614249288</v>
      </c>
      <c r="M15" s="44">
        <f>Data!R64/Data!R$51*100</f>
        <v>152.73531076474433</v>
      </c>
      <c r="N15" s="19">
        <v>1992</v>
      </c>
      <c r="O15">
        <f>Data!M74/Data!M$61*100</f>
        <v>118.58267113938432</v>
      </c>
      <c r="P15">
        <f>Data!N74/Data!N$61*100</f>
        <v>111.39903887173234</v>
      </c>
      <c r="Q15">
        <f>Data!O74/Data!O$61*100</f>
        <v>123.56236080760748</v>
      </c>
      <c r="R15">
        <f>Data!P74/Data!P$61*100</f>
        <v>137.3861606122904</v>
      </c>
      <c r="S15">
        <f>Data!Q74/Data!Q$61*100</f>
        <v>101.38319377757514</v>
      </c>
      <c r="T15" s="44">
        <f>Data!R74/Data!R$61*100</f>
        <v>93.14843367553097</v>
      </c>
      <c r="U15" s="19">
        <v>2002</v>
      </c>
      <c r="V15">
        <f>Data!M84/Data!M$71*100</f>
        <v>147.20158809237935</v>
      </c>
      <c r="W15">
        <f>Data!N84/Data!N$71*100</f>
        <v>143.54185900118358</v>
      </c>
      <c r="X15">
        <f>Data!O84/Data!O$71*100</f>
        <v>143.8911869853595</v>
      </c>
      <c r="Y15">
        <f>Data!P84/Data!P$71*100</f>
        <v>141.4456088522273</v>
      </c>
      <c r="Z15">
        <f>Data!Q84/Data!Q$71*100</f>
        <v>126.50617853663537</v>
      </c>
      <c r="AA15" s="44">
        <f>Data!R84/Data!R$71*100</f>
        <v>118.59238168827966</v>
      </c>
      <c r="AB15" s="19">
        <v>2012</v>
      </c>
      <c r="AC15">
        <f>Data!M94/Data!M$81*100</f>
        <v>103.57960279479433</v>
      </c>
      <c r="AD15">
        <f>Data!N94/Data!N$81*100</f>
        <v>103.50701642544975</v>
      </c>
      <c r="AE15">
        <f>Data!O94/Data!O$81*100</f>
        <v>100.67962591765982</v>
      </c>
      <c r="AF15">
        <f>Data!P94/Data!P$81*100</f>
        <v>109.02067713336795</v>
      </c>
      <c r="AG15">
        <f>Data!Q94/Data!Q$81*100</f>
        <v>88.7373744766257</v>
      </c>
      <c r="AH15" s="44">
        <f>Data!R94/Data!R$81*100</f>
        <v>89.4049765562604</v>
      </c>
    </row>
    <row r="16" spans="1:34" ht="12.75">
      <c r="A16" s="19">
        <v>1973</v>
      </c>
      <c r="B16">
        <f>Data!M55/Data!M$41*100</f>
        <v>249.96835814140988</v>
      </c>
      <c r="C16">
        <f>Data!N55/Data!N$41*100</f>
        <v>299.3303031772351</v>
      </c>
      <c r="D16">
        <f>Data!O55/Data!O$41*100</f>
        <v>270.89401437235193</v>
      </c>
      <c r="E16">
        <f>Data!P55/Data!P$41*100</f>
        <v>180.4661963041547</v>
      </c>
      <c r="F16" s="44">
        <f>Data!Q55/Data!Q$41*100</f>
        <v>218.15586371711353</v>
      </c>
      <c r="G16" s="19">
        <v>1983</v>
      </c>
      <c r="H16">
        <f>Data!M65/Data!M$51*100</f>
        <v>156.3189635867226</v>
      </c>
      <c r="I16">
        <f>Data!N65/Data!N$51*100</f>
        <v>164.26725733942976</v>
      </c>
      <c r="J16">
        <f>Data!O65/Data!O$51*100</f>
        <v>155.79180633285833</v>
      </c>
      <c r="K16">
        <f>Data!P65/Data!P$51*100</f>
        <v>143.11579127430178</v>
      </c>
      <c r="L16">
        <f>Data!Q65/Data!Q$51*100</f>
        <v>136.67893862175382</v>
      </c>
      <c r="M16" s="44">
        <f>Data!R65/Data!R$51*100</f>
        <v>156.788436660271</v>
      </c>
      <c r="N16" s="19">
        <v>1993</v>
      </c>
      <c r="O16">
        <f>Data!M75/Data!M$61*100</f>
        <v>123.45194363890857</v>
      </c>
      <c r="P16">
        <f>Data!N75/Data!N$61*100</f>
        <v>116.10215574419391</v>
      </c>
      <c r="Q16">
        <f>Data!O75/Data!O$61*100</f>
        <v>129.5015314380222</v>
      </c>
      <c r="R16">
        <f>Data!P75/Data!P$61*100</f>
        <v>137.57656386380566</v>
      </c>
      <c r="S16">
        <f>Data!Q75/Data!Q$61*100</f>
        <v>105.6943985182758</v>
      </c>
      <c r="T16" s="44">
        <f>Data!R75/Data!R$61*100</f>
        <v>95.31732282471327</v>
      </c>
      <c r="U16" s="19">
        <v>2003</v>
      </c>
      <c r="V16">
        <f>Data!M85/Data!M$71*100</f>
        <v>150.16850694483742</v>
      </c>
      <c r="W16">
        <f>Data!N85/Data!N$71*100</f>
        <v>147.44361731501263</v>
      </c>
      <c r="X16">
        <f>Data!O85/Data!O$71*100</f>
        <v>146.93283938909752</v>
      </c>
      <c r="Y16">
        <f>Data!P85/Data!P$71*100</f>
        <v>141.66650023152368</v>
      </c>
      <c r="Z16">
        <f>Data!Q85/Data!Q$71*100</f>
        <v>128.44791574363578</v>
      </c>
      <c r="AA16" s="44">
        <f>Data!R85/Data!R$71*100</f>
        <v>120.764469093342</v>
      </c>
      <c r="AB16" s="19">
        <v>2013</v>
      </c>
      <c r="AC16">
        <f>Data!M95/Data!M$81*100</f>
        <v>106.86454747948453</v>
      </c>
      <c r="AD16">
        <f>Data!N95/Data!N$81*100</f>
        <v>105.96843192188837</v>
      </c>
      <c r="AE16">
        <f>Data!O95/Data!O$81*100</f>
        <v>103.17305218371786</v>
      </c>
      <c r="AF16">
        <f>Data!P95/Data!P$81*100</f>
        <v>112.29674481192772</v>
      </c>
      <c r="AG16">
        <f>Data!Q95/Data!Q$81*100</f>
        <v>90.11747235007044</v>
      </c>
      <c r="AH16" s="44">
        <f>Data!R95/Data!R$81*100</f>
        <v>91.25628738377054</v>
      </c>
    </row>
    <row r="17" spans="1:34" ht="12.75">
      <c r="A17" s="19">
        <v>1974</v>
      </c>
      <c r="B17">
        <f>Data!M56/Data!M$41*100</f>
        <v>262.91800203555925</v>
      </c>
      <c r="C17">
        <f>Data!N56/Data!N$41*100</f>
        <v>313.19086341684533</v>
      </c>
      <c r="D17">
        <f>Data!O56/Data!O$41*100</f>
        <v>281.9113791567753</v>
      </c>
      <c r="E17">
        <f>Data!P56/Data!P$41*100</f>
        <v>199.03172664917554</v>
      </c>
      <c r="F17" s="44">
        <f>Data!Q56/Data!Q$41*100</f>
        <v>225.41387731288188</v>
      </c>
      <c r="G17" s="19">
        <v>1984</v>
      </c>
      <c r="H17">
        <f>Data!M66/Data!M$51*100</f>
        <v>159.69061416914542</v>
      </c>
      <c r="I17">
        <f>Data!N66/Data!N$51*100</f>
        <v>159.56420564218593</v>
      </c>
      <c r="J17">
        <f>Data!O66/Data!O$51*100</f>
        <v>151.86268307424174</v>
      </c>
      <c r="K17">
        <f>Data!P66/Data!P$51*100</f>
        <v>162.36293153218222</v>
      </c>
      <c r="L17">
        <f>Data!Q66/Data!Q$51*100</f>
        <v>132.13331017196793</v>
      </c>
      <c r="M17" s="44">
        <f>Data!R66/Data!R$51*100</f>
        <v>147.53180752007958</v>
      </c>
      <c r="N17" s="19">
        <v>1994</v>
      </c>
      <c r="O17">
        <f>Data!M76/Data!M$61*100</f>
        <v>131.68513704738908</v>
      </c>
      <c r="P17">
        <f>Data!N76/Data!N$61*100</f>
        <v>120.24914641811554</v>
      </c>
      <c r="Q17">
        <f>Data!O76/Data!O$61*100</f>
        <v>134.7144940164616</v>
      </c>
      <c r="R17">
        <f>Data!P76/Data!P$61*100</f>
        <v>158.14869597390074</v>
      </c>
      <c r="S17">
        <f>Data!Q76/Data!Q$61*100</f>
        <v>107.408751221141</v>
      </c>
      <c r="T17" s="44">
        <f>Data!R76/Data!R$61*100</f>
        <v>95.59440806548281</v>
      </c>
      <c r="U17" s="19">
        <v>2004</v>
      </c>
      <c r="V17">
        <f>Data!M86/Data!M$71*100</f>
        <v>151.57472303717424</v>
      </c>
      <c r="W17">
        <f>Data!N86/Data!N$71*100</f>
        <v>146.35036754411271</v>
      </c>
      <c r="X17">
        <f>Data!O86/Data!O$71*100</f>
        <v>145.2158939964807</v>
      </c>
      <c r="Y17">
        <f>Data!P86/Data!P$71*100</f>
        <v>147.62776966716933</v>
      </c>
      <c r="Z17">
        <f>Data!Q86/Data!Q$71*100</f>
        <v>125.67325138115912</v>
      </c>
      <c r="AA17" s="44">
        <f>Data!R86/Data!R$71*100</f>
        <v>117.43314722303843</v>
      </c>
      <c r="AB17" s="19">
        <v>2014</v>
      </c>
      <c r="AC17">
        <f>Data!M96/Data!M$81*100</f>
        <v>110.38822953691698</v>
      </c>
      <c r="AD17">
        <f>Data!N96/Data!N$81*100</f>
        <v>108.67380274284099</v>
      </c>
      <c r="AE17">
        <f>Data!O96/Data!O$81*100</f>
        <v>104.53787403953392</v>
      </c>
      <c r="AF17">
        <f>Data!P96/Data!P$81*100</f>
        <v>115.12768712763368</v>
      </c>
      <c r="AG17">
        <f>Data!Q96/Data!Q$81*100</f>
        <v>91.77615428178404</v>
      </c>
      <c r="AH17" s="44">
        <f>Data!R96/Data!R$81*100</f>
        <v>93.07243638675851</v>
      </c>
    </row>
    <row r="18" spans="1:34" ht="12.75">
      <c r="A18" s="19">
        <v>1975</v>
      </c>
      <c r="B18">
        <f>Data!M57/Data!M$41*100</f>
        <v>264.76277486563805</v>
      </c>
      <c r="C18">
        <f>Data!N57/Data!N$41*100</f>
        <v>333.1047930506164</v>
      </c>
      <c r="D18">
        <f>Data!O57/Data!O$41*100</f>
        <v>299.5919605648979</v>
      </c>
      <c r="E18">
        <f>Data!P57/Data!P$41*100</f>
        <v>172.34250133424374</v>
      </c>
      <c r="F18" s="44">
        <f>Data!Q57/Data!Q$41*100</f>
        <v>237.91342494691042</v>
      </c>
      <c r="G18" s="19">
        <v>1985</v>
      </c>
      <c r="H18">
        <f>Data!M67/Data!M$51*100</f>
        <v>156.8749205587257</v>
      </c>
      <c r="I18">
        <f>Data!N67/Data!N$51*100</f>
        <v>157.44655028067206</v>
      </c>
      <c r="J18">
        <f>Data!O67/Data!O$51*100</f>
        <v>150.448685427832</v>
      </c>
      <c r="K18">
        <f>Data!P67/Data!P$51*100</f>
        <v>157.93774400362085</v>
      </c>
      <c r="L18">
        <f>Data!Q67/Data!Q$51*100</f>
        <v>129.21597213275902</v>
      </c>
      <c r="M18" s="44">
        <f>Data!R67/Data!R$51*100</f>
        <v>143.25847240570485</v>
      </c>
      <c r="N18" s="19">
        <v>1995</v>
      </c>
      <c r="O18">
        <f>Data!M77/Data!M$61*100</f>
        <v>129.10158626073985</v>
      </c>
      <c r="P18">
        <f>Data!N77/Data!N$61*100</f>
        <v>115.59627075210757</v>
      </c>
      <c r="Q18">
        <f>Data!O77/Data!O$61*100</f>
        <v>128.14506838307403</v>
      </c>
      <c r="R18">
        <f>Data!P77/Data!P$61*100</f>
        <v>155.59592678313905</v>
      </c>
      <c r="S18">
        <f>Data!Q77/Data!Q$61*100</f>
        <v>105.88915241762389</v>
      </c>
      <c r="T18" s="44">
        <f>Data!R77/Data!R$61*100</f>
        <v>93.15715686834587</v>
      </c>
      <c r="U18" s="19">
        <v>2005</v>
      </c>
      <c r="V18">
        <f>Data!M87/Data!M$71*100</f>
        <v>150.9833613567816</v>
      </c>
      <c r="W18">
        <f>Data!N87/Data!N$71*100</f>
        <v>142.14622229640304</v>
      </c>
      <c r="X18">
        <f>Data!O87/Data!O$71*100</f>
        <v>141.5022203922294</v>
      </c>
      <c r="Y18">
        <f>Data!P87/Data!P$71*100</f>
        <v>153.19259291418922</v>
      </c>
      <c r="Z18">
        <f>Data!Q87/Data!Q$71*100</f>
        <v>120.84508907100948</v>
      </c>
      <c r="AA18" s="44">
        <f>Data!R87/Data!R$71*100</f>
        <v>112.16284487355802</v>
      </c>
      <c r="AB18" s="19">
        <v>2015</v>
      </c>
      <c r="AC18">
        <f>Data!M97/Data!M$81*100</f>
        <v>116.94610227152495</v>
      </c>
      <c r="AD18">
        <f>Data!N97/Data!N$81*100</f>
        <v>112.42237944743532</v>
      </c>
      <c r="AE18">
        <f>Data!O97/Data!O$81*100</f>
        <v>109.88890453224349</v>
      </c>
      <c r="AF18">
        <f>Data!P97/Data!P$81*100</f>
        <v>128.58519955967776</v>
      </c>
      <c r="AG18">
        <f>Data!Q97/Data!Q$81*100</f>
        <v>96.53536585826463</v>
      </c>
      <c r="AH18" s="44">
        <f>Data!R97/Data!R$81*100</f>
        <v>97.44863939812237</v>
      </c>
    </row>
    <row r="19" spans="1:34" ht="12.75">
      <c r="A19" s="19">
        <v>1976</v>
      </c>
      <c r="B19">
        <f>Data!M58/Data!M$41*100</f>
        <v>279.46165590409527</v>
      </c>
      <c r="C19">
        <f>Data!N58/Data!N$41*100</f>
        <v>342.5410246610492</v>
      </c>
      <c r="D19">
        <f>Data!O58/Data!O$41*100</f>
        <v>307.01791835206296</v>
      </c>
      <c r="E19">
        <f>Data!P58/Data!P$41*100</f>
        <v>194.89582360795404</v>
      </c>
      <c r="F19" s="44">
        <f>Data!Q58/Data!Q$41*100</f>
        <v>241.62447557661153</v>
      </c>
      <c r="G19" s="19">
        <v>1986</v>
      </c>
      <c r="H19">
        <f>Data!M68/Data!M$51*100</f>
        <v>168.71407053739534</v>
      </c>
      <c r="I19">
        <f>Data!N68/Data!N$51*100</f>
        <v>171.69904850929606</v>
      </c>
      <c r="J19">
        <f>Data!O68/Data!O$51*100</f>
        <v>164.33819734679884</v>
      </c>
      <c r="K19">
        <f>Data!P68/Data!P$51*100</f>
        <v>162.76950292457036</v>
      </c>
      <c r="L19">
        <f>Data!Q68/Data!Q$51*100</f>
        <v>139.63299992481944</v>
      </c>
      <c r="M19" s="44">
        <f>Data!R68/Data!R$51*100</f>
        <v>153.18936946037763</v>
      </c>
      <c r="N19" s="19">
        <v>1996</v>
      </c>
      <c r="O19">
        <f>Data!M78/Data!M$61*100</f>
        <v>130.7061911034011</v>
      </c>
      <c r="P19">
        <f>Data!N78/Data!N$61*100</f>
        <v>115.92257284786709</v>
      </c>
      <c r="Q19">
        <f>Data!O78/Data!O$61*100</f>
        <v>128.32205995295837</v>
      </c>
      <c r="R19">
        <f>Data!P78/Data!P$61*100</f>
        <v>158.97435892254086</v>
      </c>
      <c r="S19">
        <f>Data!Q78/Data!Q$61*100</f>
        <v>106.3615702893548</v>
      </c>
      <c r="T19" s="44">
        <f>Data!R78/Data!R$61*100</f>
        <v>93.29593798592278</v>
      </c>
      <c r="U19" s="19">
        <v>2006</v>
      </c>
      <c r="V19">
        <f>Data!M88/Data!M$71*100</f>
        <v>150.78194880397845</v>
      </c>
      <c r="W19">
        <f>Data!N88/Data!N$71*100</f>
        <v>137.80512296253445</v>
      </c>
      <c r="X19">
        <f>Data!O88/Data!O$71*100</f>
        <v>138.89439289089665</v>
      </c>
      <c r="Y19">
        <f>Data!P88/Data!P$71*100</f>
        <v>161.15566920411067</v>
      </c>
      <c r="Z19">
        <f>Data!Q88/Data!Q$71*100</f>
        <v>117.85574831260107</v>
      </c>
      <c r="AA19" s="44">
        <f>Data!R88/Data!R$71*100</f>
        <v>108.29475402646129</v>
      </c>
      <c r="AB19" s="19">
        <v>2016</v>
      </c>
      <c r="AC19">
        <f>Data!M98/Data!M$81*100</f>
        <v>119.33906432435381</v>
      </c>
      <c r="AD19">
        <f>Data!N98/Data!N$81*100</f>
        <v>115.06934108859288</v>
      </c>
      <c r="AE19">
        <f>Data!O98/Data!O$81*100</f>
        <v>112.46361968287755</v>
      </c>
      <c r="AF19">
        <f>Data!P98/Data!P$81*100</f>
        <v>128.528488761059</v>
      </c>
      <c r="AG19">
        <f>Data!Q98/Data!Q$81*100</f>
        <v>99.44727773744935</v>
      </c>
      <c r="AH19" s="44">
        <f>Data!R98/Data!R$81*100</f>
        <v>100.24149351974965</v>
      </c>
    </row>
    <row r="20" spans="1:34" ht="12.75">
      <c r="A20" s="19">
        <v>1977</v>
      </c>
      <c r="B20">
        <f>Data!M59/Data!M$41*100</f>
        <v>282.136968195107</v>
      </c>
      <c r="C20">
        <f>Data!N59/Data!N$41*100</f>
        <v>350.8516318612584</v>
      </c>
      <c r="D20">
        <f>Data!O59/Data!O$41*100</f>
        <v>315.6897084311151</v>
      </c>
      <c r="E20">
        <f>Data!P59/Data!P$41*100</f>
        <v>181.86728134316022</v>
      </c>
      <c r="F20" s="44">
        <f>Data!Q59/Data!Q$41*100</f>
        <v>245.66751666380839</v>
      </c>
      <c r="G20" s="19">
        <v>1987</v>
      </c>
      <c r="H20">
        <f>Data!M69/Data!M$51*100</f>
        <v>169.0321573216519</v>
      </c>
      <c r="I20">
        <f>Data!N69/Data!N$51*100</f>
        <v>177.70881718938168</v>
      </c>
      <c r="J20">
        <f>Data!O69/Data!O$51*100</f>
        <v>170.37661719087822</v>
      </c>
      <c r="K20">
        <f>Data!P69/Data!P$51*100</f>
        <v>151.68488044939988</v>
      </c>
      <c r="L20">
        <f>Data!Q69/Data!Q$51*100</f>
        <v>143.35474193114652</v>
      </c>
      <c r="M20" s="44">
        <f>Data!R69/Data!R$51*100</f>
        <v>156.18404886336245</v>
      </c>
      <c r="N20" s="19">
        <v>1997</v>
      </c>
      <c r="O20">
        <f>Data!M79/Data!M$61*100</f>
        <v>132.86733970091132</v>
      </c>
      <c r="P20">
        <f>Data!N79/Data!N$61*100</f>
        <v>116.03537003945974</v>
      </c>
      <c r="Q20">
        <f>Data!O79/Data!O$61*100</f>
        <v>128.92417479391105</v>
      </c>
      <c r="R20">
        <f>Data!P79/Data!P$61*100</f>
        <v>166.26897056392937</v>
      </c>
      <c r="S20">
        <f>Data!Q79/Data!Q$61*100</f>
        <v>105.94868046258092</v>
      </c>
      <c r="T20" s="44">
        <f>Data!R79/Data!R$61*100</f>
        <v>92.68464761164049</v>
      </c>
      <c r="U20" s="19">
        <v>2007</v>
      </c>
      <c r="V20">
        <f>Data!M89/Data!M$71*100</f>
        <v>147.18690224805246</v>
      </c>
      <c r="W20">
        <f>Data!N89/Data!N$71*100</f>
        <v>134.11152739135449</v>
      </c>
      <c r="X20">
        <f>Data!O89/Data!O$71*100</f>
        <v>135.52290909184865</v>
      </c>
      <c r="Y20">
        <f>Data!P89/Data!P$71*100</f>
        <v>160.10160338075687</v>
      </c>
      <c r="Z20">
        <f>Data!Q89/Data!Q$71*100</f>
        <v>113.33210594145339</v>
      </c>
      <c r="AA20" s="44">
        <f>Data!R89/Data!R$71*100</f>
        <v>104.51788196638444</v>
      </c>
      <c r="AB20" s="19">
        <v>2017</v>
      </c>
      <c r="AC20">
        <f>Data!M99/Data!M$81*100</f>
        <v>116.58204965792419</v>
      </c>
      <c r="AD20">
        <f>Data!N99/Data!N$81*100</f>
        <v>111.48787589528749</v>
      </c>
      <c r="AE20">
        <f>Data!O99/Data!O$81*100</f>
        <v>108.96872800268565</v>
      </c>
      <c r="AF20">
        <f>Data!P99/Data!P$81*100</f>
        <v>127.91886965335325</v>
      </c>
      <c r="AG20">
        <f>Data!Q99/Data!Q$81*100</f>
        <v>96.71857570358101</v>
      </c>
      <c r="AH20" s="44">
        <f>Data!R99/Data!R$81*100</f>
        <v>97.89153499746412</v>
      </c>
    </row>
    <row r="21" spans="1:34" ht="12.75">
      <c r="A21" s="19">
        <v>1978</v>
      </c>
      <c r="B21">
        <f>Data!M60/Data!M$41*100</f>
        <v>293.5071785659873</v>
      </c>
      <c r="C21">
        <f>Data!N60/Data!N$41*100</f>
        <v>366.61751225481447</v>
      </c>
      <c r="D21">
        <f>Data!O60/Data!O$41*100</f>
        <v>329.86104447348066</v>
      </c>
      <c r="E21">
        <f>Data!P60/Data!P$41*100</f>
        <v>188.79111434926781</v>
      </c>
      <c r="F21" s="44">
        <f>Data!Q60/Data!Q$41*100</f>
        <v>253.3639570379687</v>
      </c>
      <c r="G21" s="19">
        <v>1988</v>
      </c>
      <c r="H21">
        <f>Data!M70/Data!M$51*100</f>
        <v>171.35684184392818</v>
      </c>
      <c r="I21">
        <f>Data!N70/Data!N$51*100</f>
        <v>178.0601248436961</v>
      </c>
      <c r="J21">
        <f>Data!O70/Data!O$51*100</f>
        <v>172.12250416168666</v>
      </c>
      <c r="K21">
        <f>Data!P70/Data!P$51*100</f>
        <v>156.92637420302245</v>
      </c>
      <c r="L21">
        <f>Data!Q70/Data!Q$51*100</f>
        <v>143.02343352328523</v>
      </c>
      <c r="M21" s="44">
        <f>Data!R70/Data!R$51*100</f>
        <v>155.01849625990454</v>
      </c>
      <c r="N21" s="19">
        <v>1998</v>
      </c>
      <c r="O21">
        <f>Data!M80/Data!M$61*100</f>
        <v>138.10666063161756</v>
      </c>
      <c r="P21">
        <f>Data!N80/Data!N$61*100</f>
        <v>122.47803257392611</v>
      </c>
      <c r="Q21">
        <f>Data!O80/Data!O$61*100</f>
        <v>127.72502051690913</v>
      </c>
      <c r="R21">
        <f>Data!P80/Data!P$61*100</f>
        <v>167.49862712556035</v>
      </c>
      <c r="S21">
        <f>Data!Q80/Data!Q$61*100</f>
        <v>110.85637832455197</v>
      </c>
      <c r="T21" s="44">
        <f>Data!R80/Data!R$61*100</f>
        <v>96.87548453386866</v>
      </c>
      <c r="U21" s="19">
        <v>2008</v>
      </c>
      <c r="V21">
        <f>Data!M90/Data!M$71*100</f>
        <v>140.27998956826028</v>
      </c>
      <c r="W21">
        <f>Data!N90/Data!N$71*100</f>
        <v>129.75215033303894</v>
      </c>
      <c r="X21">
        <f>Data!O90/Data!O$71*100</f>
        <v>129.58851748021024</v>
      </c>
      <c r="Y21">
        <f>Data!P90/Data!P$71*100</f>
        <v>149.3084312347692</v>
      </c>
      <c r="Z21">
        <f>Data!Q90/Data!Q$71*100</f>
        <v>109.2055862038582</v>
      </c>
      <c r="AA21" s="44">
        <f>Data!R90/Data!R$71*100</f>
        <v>100.01026327436935</v>
      </c>
      <c r="AB21" s="19">
        <v>2018</v>
      </c>
      <c r="AC21" s="43">
        <f>Data!M100/Data!M$81*100</f>
        <v>115.64097064962031</v>
      </c>
      <c r="AD21" s="43">
        <f>Data!N100/Data!N$81*100</f>
        <v>110.57353636180021</v>
      </c>
      <c r="AE21" s="43">
        <f>Data!O100/Data!O$81*100</f>
        <v>107.60367717367272</v>
      </c>
      <c r="AF21" s="43">
        <f>Data!P100/Data!P$81*100</f>
        <v>126.12163660456747</v>
      </c>
      <c r="AG21" s="43">
        <f>Data!Q100/Data!Q$81*100</f>
        <v>96.2314499118941</v>
      </c>
      <c r="AH21" s="44">
        <f>Data!R100/Data!R$81*100</f>
        <v>97.1745582533005</v>
      </c>
    </row>
    <row r="22" spans="1:34" ht="12.75">
      <c r="A22" s="19">
        <v>1979</v>
      </c>
      <c r="B22">
        <f>Data!M61/Data!M$41*100</f>
        <v>298.8216622111836</v>
      </c>
      <c r="C22">
        <f>Data!N61/Data!N$41*100</f>
        <v>377.6288266568099</v>
      </c>
      <c r="D22">
        <f>Data!O61/Data!O$41*100</f>
        <v>337.95887565395395</v>
      </c>
      <c r="E22">
        <f>Data!P61/Data!P$41*100</f>
        <v>187.2344777512468</v>
      </c>
      <c r="F22" s="44">
        <f>Data!Q61/Data!Q$41*100</f>
        <v>259.6271419239209</v>
      </c>
      <c r="G22" s="19">
        <v>1989</v>
      </c>
      <c r="H22">
        <f>Data!M71/Data!M$51*100</f>
        <v>170.9964498832312</v>
      </c>
      <c r="I22">
        <f>Data!N71/Data!N$51*100</f>
        <v>173.22175469804336</v>
      </c>
      <c r="J22">
        <f>Data!O71/Data!O$51*100</f>
        <v>169.87694201870437</v>
      </c>
      <c r="K22">
        <f>Data!P71/Data!P$51*100</f>
        <v>166.01069760107393</v>
      </c>
      <c r="L22">
        <f>Data!Q71/Data!Q$51*100</f>
        <v>140.25183316340036</v>
      </c>
      <c r="M22" s="44">
        <f>Data!R71/Data!R$51*100</f>
        <v>149.44229135846916</v>
      </c>
      <c r="N22" s="19">
        <v>1999</v>
      </c>
      <c r="O22">
        <f>Data!M81/Data!M$61*100</f>
        <v>141.81843475803763</v>
      </c>
      <c r="P22">
        <f>Data!N81/Data!N$61*100</f>
        <v>126.76262283691963</v>
      </c>
      <c r="Q22">
        <f>Data!O81/Data!O$61*100</f>
        <v>132.49441813518666</v>
      </c>
      <c r="R22">
        <f>Data!P81/Data!P$61*100</f>
        <v>166.6447949789623</v>
      </c>
      <c r="S22">
        <f>Data!Q81/Data!Q$61*100</f>
        <v>113.6733630523143</v>
      </c>
      <c r="T22" s="44">
        <f>Data!R81/Data!R$61*100</f>
        <v>99.34859097301971</v>
      </c>
      <c r="U22" s="19">
        <v>2009</v>
      </c>
      <c r="V22">
        <f>Data!M91/Data!M$71*100</f>
        <v>149.5691770199191</v>
      </c>
      <c r="W22">
        <f>Data!N91/Data!N$71*100</f>
        <v>147.52603963199846</v>
      </c>
      <c r="X22">
        <f>Data!O91/Data!O$71*100</f>
        <v>147.19828846159498</v>
      </c>
      <c r="Y22">
        <f>Data!P91/Data!P$71*100</f>
        <v>142.9961128775676</v>
      </c>
      <c r="Z22">
        <f>Data!Q91/Data!Q$71*100</f>
        <v>123.99117537764404</v>
      </c>
      <c r="AA22" s="44">
        <f>Data!R91/Data!R$71*100</f>
        <v>114.18005001914717</v>
      </c>
      <c r="AB22" s="21">
        <v>2019</v>
      </c>
      <c r="AC22" s="22">
        <f>Data!M101/Data!M$81*100</f>
        <v>114.99161728326395</v>
      </c>
      <c r="AD22" s="22">
        <f>Data!N101/Data!N$81*100</f>
        <v>110.29550013017446</v>
      </c>
      <c r="AE22" s="22">
        <f>Data!O101/Data!O$81*100</f>
        <v>107.15462789795423</v>
      </c>
      <c r="AF22" s="22">
        <f>Data!P101/Data!P$81*100</f>
        <v>123.01727910644225</v>
      </c>
      <c r="AG22" s="22">
        <f>Data!Q101/Data!Q$81*100</f>
        <v>96.00536934675318</v>
      </c>
      <c r="AH22" s="49">
        <f>Data!R101/Data!R$81*100</f>
        <v>96.94101837259356</v>
      </c>
    </row>
    <row r="23" spans="1:27" ht="12.75">
      <c r="A23" s="19">
        <v>1980</v>
      </c>
      <c r="B23">
        <f>Data!M62/Data!M$41*100</f>
        <v>295.0176592823434</v>
      </c>
      <c r="C23">
        <f>Data!N62/Data!N$41*100</f>
        <v>369.4411217997958</v>
      </c>
      <c r="D23">
        <f>Data!O62/Data!O$41*100</f>
        <v>329.6721510287746</v>
      </c>
      <c r="E23">
        <f>Data!P62/Data!P$41*100</f>
        <v>192.57309184283096</v>
      </c>
      <c r="F23" s="44">
        <f>Data!Q62/Data!Q$41*100</f>
        <v>250.4673666989064</v>
      </c>
      <c r="G23" s="19">
        <v>1990</v>
      </c>
      <c r="H23">
        <f>Data!M72/Data!M$51*100</f>
        <v>179.52263947452568</v>
      </c>
      <c r="I23">
        <f>Data!N72/Data!N$51*100</f>
        <v>182.82579570734717</v>
      </c>
      <c r="J23">
        <f>Data!O72/Data!O$51*100</f>
        <v>194.58938380057796</v>
      </c>
      <c r="K23">
        <f>Data!P72/Data!P$51*100</f>
        <v>169.91724121930326</v>
      </c>
      <c r="L23">
        <f>Data!Q72/Data!Q$51*100</f>
        <v>147.76198126757706</v>
      </c>
      <c r="M23" s="44">
        <f>Data!R72/Data!R$51*100</f>
        <v>153.6415934119418</v>
      </c>
      <c r="N23" s="19">
        <v>2000</v>
      </c>
      <c r="O23">
        <f>Data!M82/Data!M$61*100</f>
        <v>148.8723486590047</v>
      </c>
      <c r="P23">
        <f>Data!N82/Data!N$61*100</f>
        <v>131.69294588688814</v>
      </c>
      <c r="Q23">
        <f>Data!O82/Data!O$61*100</f>
        <v>134.61849097904923</v>
      </c>
      <c r="R23">
        <f>Data!P82/Data!P$61*100</f>
        <v>185.65392065710006</v>
      </c>
      <c r="S23">
        <f>Data!Q82/Data!Q$61*100</f>
        <v>108.52918760525039</v>
      </c>
      <c r="T23" s="44">
        <f>Data!R82/Data!R$61*100</f>
        <v>94.41602751799543</v>
      </c>
      <c r="U23" s="19">
        <v>2010</v>
      </c>
      <c r="V23">
        <f>Data!M92/Data!M$71*100</f>
        <v>144.6688404082019</v>
      </c>
      <c r="W23">
        <f>Data!N92/Data!N$71*100</f>
        <v>139.49072835102544</v>
      </c>
      <c r="X23">
        <f>Data!O92/Data!O$71*100</f>
        <v>139.9412627383076</v>
      </c>
      <c r="Y23">
        <f>Data!P92/Data!P$71*100</f>
        <v>145.03544868085245</v>
      </c>
      <c r="Z23">
        <f>Data!Q92/Data!Q$71*100</f>
        <v>117.59729272419628</v>
      </c>
      <c r="AA23" s="44">
        <f>Data!R92/Data!R$71*100</f>
        <v>108.79600886917962</v>
      </c>
    </row>
    <row r="24" spans="1:27" ht="12.75">
      <c r="A24" s="19">
        <v>1981</v>
      </c>
      <c r="B24">
        <f>Data!M63/Data!M$41*100</f>
        <v>279.5015124952825</v>
      </c>
      <c r="C24">
        <f>Data!N63/Data!N$41*100</f>
        <v>341.1410135936248</v>
      </c>
      <c r="D24">
        <f>Data!O63/Data!O$41*100</f>
        <v>304.7745595510395</v>
      </c>
      <c r="E24">
        <f>Data!P63/Data!P$41*100</f>
        <v>197.06871714087848</v>
      </c>
      <c r="F24" s="44">
        <f>Data!Q63/Data!Q$41*100</f>
        <v>228.8869875329823</v>
      </c>
      <c r="G24" s="19">
        <v>1991</v>
      </c>
      <c r="H24">
        <f>Data!M73/Data!M$51*100</f>
        <v>184.05431606296463</v>
      </c>
      <c r="I24">
        <f>Data!N73/Data!N$51*100</f>
        <v>188.58427523299707</v>
      </c>
      <c r="J24">
        <f>Data!O73/Data!O$51*100</f>
        <v>200.5918713573721</v>
      </c>
      <c r="K24">
        <f>Data!P73/Data!P$51*100</f>
        <v>171.0039860260004</v>
      </c>
      <c r="L24">
        <f>Data!Q73/Data!Q$51*100</f>
        <v>150.63186525897123</v>
      </c>
      <c r="M24" s="44">
        <f>Data!R73/Data!R$51*100</f>
        <v>156.08045730025057</v>
      </c>
      <c r="N24" s="19">
        <v>2001</v>
      </c>
      <c r="O24">
        <f>Data!M83/Data!M$61*100</f>
        <v>152.18101016910043</v>
      </c>
      <c r="P24">
        <f>Data!N83/Data!N$61*100</f>
        <v>133.4871669166322</v>
      </c>
      <c r="Q24">
        <f>Data!O83/Data!O$61*100</f>
        <v>138.5719739291027</v>
      </c>
      <c r="R24">
        <f>Data!P83/Data!P$61*100</f>
        <v>189.1680528575132</v>
      </c>
      <c r="S24">
        <f>Data!Q83/Data!Q$61*100</f>
        <v>111.07852861578489</v>
      </c>
      <c r="T24" s="44">
        <f>Data!R83/Data!R$61*100</f>
        <v>98.18999255204727</v>
      </c>
      <c r="U24" s="19">
        <v>2011</v>
      </c>
      <c r="V24">
        <f>Data!M93/Data!M$71*100</f>
        <v>133.29699850018605</v>
      </c>
      <c r="W24">
        <f>Data!N93/Data!N$71*100</f>
        <v>129.0903279008752</v>
      </c>
      <c r="X24">
        <f>Data!O93/Data!O$71*100</f>
        <v>129.029105323523</v>
      </c>
      <c r="Y24">
        <f>Data!P93/Data!P$71*100</f>
        <v>133.17526094881245</v>
      </c>
      <c r="Z24">
        <f>Data!Q93/Data!Q$71*100</f>
        <v>107.3991535177619</v>
      </c>
      <c r="AA24" s="44">
        <f>Data!R93/Data!R$71*100</f>
        <v>99.53290589816464</v>
      </c>
    </row>
    <row r="25" spans="1:27" ht="12.75">
      <c r="A25" s="19">
        <v>1982</v>
      </c>
      <c r="B25">
        <f>Data!M64/Data!M$41*100</f>
        <v>280.611721954299</v>
      </c>
      <c r="C25">
        <f>Data!N64/Data!N$41*100</f>
        <v>342.96861761565964</v>
      </c>
      <c r="D25">
        <f>Data!O64/Data!O$41*100</f>
        <v>307.73884986054054</v>
      </c>
      <c r="E25">
        <f>Data!P64/Data!P$41*100</f>
        <v>197.56515806222814</v>
      </c>
      <c r="F25" s="44">
        <f>Data!Q64/Data!Q$41*100</f>
        <v>231.4172101044623</v>
      </c>
      <c r="G25" s="19">
        <v>1992</v>
      </c>
      <c r="H25">
        <f>Data!M74/Data!M$51*100</f>
        <v>188.42589376698882</v>
      </c>
      <c r="I25">
        <f>Data!N74/Data!N$51*100</f>
        <v>196.53195531913147</v>
      </c>
      <c r="J25">
        <f>Data!O74/Data!O$51*100</f>
        <v>208.6169145934672</v>
      </c>
      <c r="K25">
        <f>Data!P74/Data!P$51*100</f>
        <v>168.25483226440429</v>
      </c>
      <c r="L25">
        <f>Data!Q74/Data!Q$51*100</f>
        <v>155.45348760103053</v>
      </c>
      <c r="M25" s="44">
        <f>Data!R74/Data!R$51*100</f>
        <v>160.14666630719046</v>
      </c>
      <c r="N25" s="19">
        <v>2002</v>
      </c>
      <c r="O25">
        <f>Data!M84/Data!M$61*100</f>
        <v>158.4091392963096</v>
      </c>
      <c r="P25">
        <f>Data!N84/Data!N$61*100</f>
        <v>140.93837793407798</v>
      </c>
      <c r="Q25">
        <f>Data!O84/Data!O$61*100</f>
        <v>144.7789121986476</v>
      </c>
      <c r="R25">
        <f>Data!P84/Data!P$61*100</f>
        <v>191.7348177195152</v>
      </c>
      <c r="S25">
        <f>Data!Q84/Data!Q$61*100</f>
        <v>115.7139667339397</v>
      </c>
      <c r="T25" s="44">
        <f>Data!R84/Data!R$61*100</f>
        <v>103.08321684396739</v>
      </c>
      <c r="U25" s="19">
        <v>2012</v>
      </c>
      <c r="V25">
        <f>Data!M94/Data!M$71*100</f>
        <v>136.50205518893205</v>
      </c>
      <c r="W25">
        <f>Data!N94/Data!N$71*100</f>
        <v>133.63194957502807</v>
      </c>
      <c r="X25">
        <f>Data!O94/Data!O$71*100</f>
        <v>132.57696153940316</v>
      </c>
      <c r="Y25">
        <f>Data!P94/Data!P$71*100</f>
        <v>134.0260174995356</v>
      </c>
      <c r="Z25">
        <f>Data!Q94/Data!Q$71*100</f>
        <v>110.27859870433569</v>
      </c>
      <c r="AA25" s="44">
        <f>Data!R94/Data!R$71*100</f>
        <v>102.18619637919065</v>
      </c>
    </row>
    <row r="26" spans="1:27" ht="12.75">
      <c r="A26" s="19">
        <v>1983</v>
      </c>
      <c r="B26">
        <f>Data!M65/Data!M$41*100</f>
        <v>293.9709318535853</v>
      </c>
      <c r="C26">
        <f>Data!N65/Data!N$41*100</f>
        <v>351.6125874553596</v>
      </c>
      <c r="D26">
        <f>Data!O65/Data!O$41*100</f>
        <v>311.84956948466163</v>
      </c>
      <c r="E26">
        <f>Data!P65/Data!P$41*100</f>
        <v>218.80075724308185</v>
      </c>
      <c r="F26" s="44">
        <f>Data!Q65/Data!Q$41*100</f>
        <v>231.4286854478331</v>
      </c>
      <c r="G26" s="19">
        <v>1993</v>
      </c>
      <c r="H26">
        <f>Data!M75/Data!M$51*100</f>
        <v>196.16308684842505</v>
      </c>
      <c r="I26">
        <f>Data!N75/Data!N$51*100</f>
        <v>204.8292688722901</v>
      </c>
      <c r="J26">
        <f>Data!O75/Data!O$51*100</f>
        <v>218.6443326847293</v>
      </c>
      <c r="K26">
        <f>Data!P75/Data!P$51*100</f>
        <v>168.4880163566267</v>
      </c>
      <c r="L26">
        <f>Data!Q75/Data!Q$51*100</f>
        <v>162.0639699475854</v>
      </c>
      <c r="M26" s="44">
        <f>Data!R75/Data!R$51*100</f>
        <v>163.87555742350585</v>
      </c>
      <c r="N26" s="19">
        <v>2003</v>
      </c>
      <c r="O26">
        <f>Data!M85/Data!M$61*100</f>
        <v>161.60195173719796</v>
      </c>
      <c r="P26">
        <f>Data!N85/Data!N$61*100</f>
        <v>144.76936836201534</v>
      </c>
      <c r="Q26">
        <f>Data!O85/Data!O$61*100</f>
        <v>147.83932983454073</v>
      </c>
      <c r="R26">
        <f>Data!P85/Data!P$61*100</f>
        <v>192.0342442530702</v>
      </c>
      <c r="S26">
        <f>Data!Q85/Data!Q$61*100</f>
        <v>117.49005480470403</v>
      </c>
      <c r="T26" s="44">
        <f>Data!R85/Data!R$61*100</f>
        <v>104.9712450106386</v>
      </c>
      <c r="U26" s="19">
        <v>2013</v>
      </c>
      <c r="V26">
        <f>Data!M95/Data!M$71*100</f>
        <v>140.83110925501603</v>
      </c>
      <c r="W26">
        <f>Data!N95/Data!N$71*100</f>
        <v>136.80974140849457</v>
      </c>
      <c r="X26">
        <f>Data!O95/Data!O$71*100</f>
        <v>135.86035552466558</v>
      </c>
      <c r="Y26">
        <f>Data!P95/Data!P$71*100</f>
        <v>138.0534948144965</v>
      </c>
      <c r="Z26">
        <f>Data!Q95/Data!Q$71*100</f>
        <v>111.9937188603688</v>
      </c>
      <c r="AA26" s="44">
        <f>Data!R95/Data!R$71*100</f>
        <v>104.30216820834075</v>
      </c>
    </row>
    <row r="27" spans="1:27" ht="12.75">
      <c r="A27" s="19">
        <v>1984</v>
      </c>
      <c r="B27">
        <f>Data!M66/Data!M$41*100</f>
        <v>300.31160377756237</v>
      </c>
      <c r="C27">
        <f>Data!N66/Data!N$41*100</f>
        <v>341.545747581195</v>
      </c>
      <c r="D27">
        <f>Data!O66/Data!O$41*100</f>
        <v>303.98461544443546</v>
      </c>
      <c r="E27">
        <f>Data!P66/Data!P$41*100</f>
        <v>248.22650282776374</v>
      </c>
      <c r="F27" s="44">
        <f>Data!Q66/Data!Q$41*100</f>
        <v>223.7318974329693</v>
      </c>
      <c r="G27" s="19">
        <v>1994</v>
      </c>
      <c r="H27">
        <f>Data!M76/Data!M$51*100</f>
        <v>209.24549435066405</v>
      </c>
      <c r="I27">
        <f>Data!N76/Data!N$51*100</f>
        <v>212.1454557450911</v>
      </c>
      <c r="J27">
        <f>Data!O76/Data!O$51*100</f>
        <v>227.44565504452572</v>
      </c>
      <c r="K27">
        <f>Data!P76/Data!P$51*100</f>
        <v>193.68240727692702</v>
      </c>
      <c r="L27">
        <f>Data!Q76/Data!Q$51*100</f>
        <v>164.69263153052316</v>
      </c>
      <c r="M27" s="44">
        <f>Data!R76/Data!R$51*100</f>
        <v>164.35193985787657</v>
      </c>
      <c r="N27" s="19">
        <v>2004</v>
      </c>
      <c r="O27">
        <f>Data!M86/Data!M$61*100</f>
        <v>163.11523351451072</v>
      </c>
      <c r="P27">
        <f>Data!N86/Data!N$61*100</f>
        <v>143.69594733723844</v>
      </c>
      <c r="Q27">
        <f>Data!O86/Data!O$61*100</f>
        <v>146.11179188412524</v>
      </c>
      <c r="R27">
        <f>Data!P86/Data!P$61*100</f>
        <v>200.11496812916133</v>
      </c>
      <c r="S27">
        <f>Data!Q86/Data!Q$61*100</f>
        <v>114.9520963946767</v>
      </c>
      <c r="T27" s="44">
        <f>Data!R86/Data!R$61*100</f>
        <v>102.07558367181677</v>
      </c>
      <c r="U27" s="19">
        <v>2014</v>
      </c>
      <c r="V27">
        <f>Data!M96/Data!M$71*100</f>
        <v>145.47478262017466</v>
      </c>
      <c r="W27">
        <f>Data!N96/Data!N$71*100</f>
        <v>140.30248991591273</v>
      </c>
      <c r="X27">
        <f>Data!O96/Data!O$71*100</f>
        <v>137.65758046503876</v>
      </c>
      <c r="Y27">
        <f>Data!P96/Data!P$71*100</f>
        <v>141.53375135226162</v>
      </c>
      <c r="Z27">
        <f>Data!Q96/Data!Q$71*100</f>
        <v>114.0550500661254</v>
      </c>
      <c r="AA27" s="44">
        <f>Data!R96/Data!R$71*100</f>
        <v>106.37795152400902</v>
      </c>
    </row>
    <row r="28" spans="1:27" ht="12.75">
      <c r="A28" s="19">
        <v>1985</v>
      </c>
      <c r="B28">
        <f>Data!M67/Data!M$41*100</f>
        <v>295.0164556043846</v>
      </c>
      <c r="C28">
        <f>Data!N67/Data!N$41*100</f>
        <v>337.01292531910514</v>
      </c>
      <c r="D28">
        <f>Data!O67/Data!O$41*100</f>
        <v>301.1542062742441</v>
      </c>
      <c r="E28">
        <f>Data!P67/Data!P$41*100</f>
        <v>241.4611111573498</v>
      </c>
      <c r="F28" s="44">
        <f>Data!Q67/Data!Q$41*100</f>
        <v>218.79217728128225</v>
      </c>
      <c r="G28" s="19">
        <v>1995</v>
      </c>
      <c r="H28">
        <f>Data!M77/Data!M$51*100</f>
        <v>205.1402750855778</v>
      </c>
      <c r="I28">
        <f>Data!N77/Data!N$51*100</f>
        <v>203.93677852705642</v>
      </c>
      <c r="J28">
        <f>Data!O77/Data!O$51*100</f>
        <v>216.3541438648189</v>
      </c>
      <c r="K28">
        <f>Data!P77/Data!P$51*100</f>
        <v>190.55606798563943</v>
      </c>
      <c r="L28">
        <f>Data!Q77/Data!Q$51*100</f>
        <v>162.36259116624598</v>
      </c>
      <c r="M28" s="44">
        <f>Data!R77/Data!R$51*100</f>
        <v>160.16166377084858</v>
      </c>
      <c r="N28" s="19">
        <v>2005</v>
      </c>
      <c r="O28">
        <f>Data!M87/Data!M$61*100</f>
        <v>162.47884707318354</v>
      </c>
      <c r="P28">
        <f>Data!N87/Data!N$61*100</f>
        <v>139.56805449863043</v>
      </c>
      <c r="Q28">
        <f>Data!O87/Data!O$61*100</f>
        <v>142.37520706646686</v>
      </c>
      <c r="R28">
        <f>Data!P87/Data!P$61*100</f>
        <v>207.65829435587634</v>
      </c>
      <c r="S28">
        <f>Data!Q87/Data!Q$61*100</f>
        <v>110.53582345524137</v>
      </c>
      <c r="T28" s="44">
        <f>Data!R87/Data!R$61*100</f>
        <v>97.49451605018173</v>
      </c>
      <c r="U28" s="19">
        <v>2015</v>
      </c>
      <c r="V28">
        <f>Data!M97/Data!M$71*100</f>
        <v>154.1170546678373</v>
      </c>
      <c r="W28">
        <f>Data!N97/Data!N$71*100</f>
        <v>145.14206147797455</v>
      </c>
      <c r="X28">
        <f>Data!O97/Data!O$71*100</f>
        <v>144.70392531745537</v>
      </c>
      <c r="Y28">
        <f>Data!P97/Data!P$71*100</f>
        <v>158.07792300981694</v>
      </c>
      <c r="Z28">
        <f>Data!Q97/Data!Q$71*100</f>
        <v>119.96957240451145</v>
      </c>
      <c r="AA28" s="44">
        <f>Data!R97/Data!R$71*100</f>
        <v>111.37977085822727</v>
      </c>
    </row>
    <row r="29" spans="1:27" ht="12.75">
      <c r="A29" s="19">
        <v>1986</v>
      </c>
      <c r="B29">
        <f>Data!M68/Data!M$41*100</f>
        <v>317.2809708732121</v>
      </c>
      <c r="C29">
        <f>Data!N68/Data!N$41*100</f>
        <v>367.5202696373604</v>
      </c>
      <c r="D29">
        <f>Data!O68/Data!O$41*100</f>
        <v>328.95694131043405</v>
      </c>
      <c r="E29">
        <f>Data!P68/Data!P$41*100</f>
        <v>248.84808432995732</v>
      </c>
      <c r="F29" s="44">
        <f>Data!Q68/Data!Q$41*100</f>
        <v>236.43058647951096</v>
      </c>
      <c r="G29" s="19">
        <v>1996</v>
      </c>
      <c r="H29">
        <f>Data!M78/Data!M$51*100</f>
        <v>207.6899655143412</v>
      </c>
      <c r="I29">
        <f>Data!N78/Data!N$51*100</f>
        <v>204.51244587171087</v>
      </c>
      <c r="J29">
        <f>Data!O78/Data!O$51*100</f>
        <v>216.65296815869763</v>
      </c>
      <c r="K29">
        <f>Data!P78/Data!P$51*100</f>
        <v>194.69358467872095</v>
      </c>
      <c r="L29">
        <f>Data!Q78/Data!Q$51*100</f>
        <v>163.08696177471924</v>
      </c>
      <c r="M29" s="44">
        <f>Data!R78/Data!R$51*100</f>
        <v>160.4002650274596</v>
      </c>
      <c r="N29" s="19">
        <v>2006</v>
      </c>
      <c r="O29">
        <f>Data!M88/Data!M$61*100</f>
        <v>162.26209948542657</v>
      </c>
      <c r="P29">
        <f>Data!N88/Data!N$61*100</f>
        <v>135.3056915696321</v>
      </c>
      <c r="Q29">
        <f>Data!O88/Data!O$61*100</f>
        <v>139.75129078114847</v>
      </c>
      <c r="R29">
        <f>Data!P88/Data!P$61*100</f>
        <v>218.45254235921857</v>
      </c>
      <c r="S29">
        <f>Data!Q88/Data!Q$61*100</f>
        <v>107.80150264122112</v>
      </c>
      <c r="T29" s="44">
        <f>Data!R88/Data!R$61*100</f>
        <v>94.13228281152806</v>
      </c>
      <c r="U29" s="19">
        <v>2016</v>
      </c>
      <c r="V29">
        <f>Data!M98/Data!M$71*100</f>
        <v>157.2706122157205</v>
      </c>
      <c r="W29">
        <f>Data!N98/Data!N$71*100</f>
        <v>148.55940125622004</v>
      </c>
      <c r="X29">
        <f>Data!O98/Data!O$71*100</f>
        <v>148.0943621450584</v>
      </c>
      <c r="Y29">
        <f>Data!P98/Data!P$71*100</f>
        <v>158.00820483627456</v>
      </c>
      <c r="Z29">
        <f>Data!Q98/Data!Q$71*100</f>
        <v>123.58835832736503</v>
      </c>
      <c r="AA29" s="44">
        <f>Data!R98/Data!R$71*100</f>
        <v>114.57188779314362</v>
      </c>
    </row>
    <row r="30" spans="1:27" ht="12.75">
      <c r="A30" s="19">
        <v>1987</v>
      </c>
      <c r="B30">
        <f>Data!M69/Data!M$41*100</f>
        <v>317.87915977002075</v>
      </c>
      <c r="C30">
        <f>Data!N69/Data!N$41*100</f>
        <v>380.38412546498097</v>
      </c>
      <c r="D30">
        <f>Data!O69/Data!O$41*100</f>
        <v>341.04408936442405</v>
      </c>
      <c r="E30">
        <f>Data!P69/Data!P$41*100</f>
        <v>231.90150024076686</v>
      </c>
      <c r="F30" s="44">
        <f>Data!Q69/Data!Q$41*100</f>
        <v>242.7323464198912</v>
      </c>
      <c r="G30" s="19">
        <v>1997</v>
      </c>
      <c r="H30">
        <f>Data!M79/Data!M$51*100</f>
        <v>211.12399472060258</v>
      </c>
      <c r="I30">
        <f>Data!N79/Data!N$51*100</f>
        <v>204.71144447028706</v>
      </c>
      <c r="J30">
        <f>Data!O79/Data!O$51*100</f>
        <v>217.66955071287902</v>
      </c>
      <c r="K30">
        <f>Data!P79/Data!P$51*100</f>
        <v>203.6271894369137</v>
      </c>
      <c r="L30">
        <f>Data!Q79/Data!Q$51*100</f>
        <v>162.45386706567112</v>
      </c>
      <c r="M30" s="44">
        <f>Data!R79/Data!R$51*100</f>
        <v>159.3492960339498</v>
      </c>
      <c r="N30" s="19">
        <v>2007</v>
      </c>
      <c r="O30">
        <f>Data!M89/Data!M$61*100</f>
        <v>158.39333530947894</v>
      </c>
      <c r="P30">
        <f>Data!N89/Data!N$61*100</f>
        <v>131.6790883462316</v>
      </c>
      <c r="Q30">
        <f>Data!O89/Data!O$61*100</f>
        <v>136.35900688143198</v>
      </c>
      <c r="R30">
        <f>Data!P89/Data!P$61*100</f>
        <v>217.02371667742418</v>
      </c>
      <c r="S30">
        <f>Data!Q89/Data!Q$61*100</f>
        <v>103.66377111770007</v>
      </c>
      <c r="T30" s="44">
        <f>Data!R89/Data!R$61*100</f>
        <v>90.8493390337044</v>
      </c>
      <c r="U30" s="19">
        <v>2017</v>
      </c>
      <c r="V30">
        <f>Data!M99/Data!M$71*100</f>
        <v>153.63728907101552</v>
      </c>
      <c r="W30">
        <f>Data!N99/Data!N$71*100</f>
        <v>143.93557774507468</v>
      </c>
      <c r="X30">
        <f>Data!O99/Data!O$71*100</f>
        <v>143.4922183086468</v>
      </c>
      <c r="Y30">
        <f>Data!P99/Data!P$71*100</f>
        <v>157.25876148895918</v>
      </c>
      <c r="Z30">
        <f>Data!Q99/Data!Q$71*100</f>
        <v>120.19725690756884</v>
      </c>
      <c r="AA30" s="44">
        <f>Data!R99/Data!R$71*100</f>
        <v>111.8859822396635</v>
      </c>
    </row>
    <row r="31" spans="1:27" ht="12.75">
      <c r="A31" s="19">
        <v>1988</v>
      </c>
      <c r="B31">
        <f>Data!M70/Data!M$41*100</f>
        <v>322.25092413947954</v>
      </c>
      <c r="C31">
        <f>Data!N70/Data!N$41*100</f>
        <v>381.13609634053483</v>
      </c>
      <c r="D31">
        <f>Data!O70/Data!O$41*100</f>
        <v>344.53884376153417</v>
      </c>
      <c r="E31">
        <f>Data!P70/Data!P$41*100</f>
        <v>239.9148913010127</v>
      </c>
      <c r="F31" s="44">
        <f>Data!Q70/Data!Q$41*100</f>
        <v>242.17136555420464</v>
      </c>
      <c r="G31" s="19">
        <v>1998</v>
      </c>
      <c r="H31">
        <f>Data!M80/Data!M$51*100</f>
        <v>219.44918860951418</v>
      </c>
      <c r="I31">
        <f>Data!N80/Data!N$51*100</f>
        <v>216.0776921343976</v>
      </c>
      <c r="J31">
        <f>Data!O80/Data!O$51*100</f>
        <v>215.64495468092707</v>
      </c>
      <c r="K31">
        <f>Data!P80/Data!P$51*100</f>
        <v>205.1331319394043</v>
      </c>
      <c r="L31">
        <f>Data!Q80/Data!Q$51*100</f>
        <v>169.978967827532</v>
      </c>
      <c r="M31" s="44">
        <f>Data!R80/Data!R$51*100</f>
        <v>166.5544473784134</v>
      </c>
      <c r="N31" s="19">
        <v>2008</v>
      </c>
      <c r="O31">
        <f>Data!M90/Data!M$61*100</f>
        <v>150.96054802111075</v>
      </c>
      <c r="P31">
        <f>Data!N90/Data!N$61*100</f>
        <v>127.39877920381647</v>
      </c>
      <c r="Q31">
        <f>Data!O90/Data!O$61*100</f>
        <v>130.38800351358012</v>
      </c>
      <c r="R31">
        <f>Data!P90/Data!P$61*100</f>
        <v>202.3931677984675</v>
      </c>
      <c r="S31">
        <f>Data!Q90/Data!Q$61*100</f>
        <v>99.88928379094271</v>
      </c>
      <c r="T31" s="44">
        <f>Data!R90/Data!R$61*100</f>
        <v>86.9312135313406</v>
      </c>
      <c r="U31" s="19">
        <v>2018</v>
      </c>
      <c r="V31" s="43">
        <f>Data!M100/Data!M$71*100</f>
        <v>152.39709104686267</v>
      </c>
      <c r="W31" s="43">
        <f>Data!N100/Data!N$71*100</f>
        <v>142.75512661574058</v>
      </c>
      <c r="X31" s="43">
        <f>Data!O100/Data!O$71*100</f>
        <v>141.6946918517509</v>
      </c>
      <c r="Y31" s="43">
        <f>Data!P100/Data!P$71*100</f>
        <v>155.04930916871137</v>
      </c>
      <c r="Z31" s="43">
        <f>Data!Q100/Data!Q$71*100</f>
        <v>119.59188008616964</v>
      </c>
      <c r="AA31" s="44">
        <f>Data!R100/Data!R$71*100</f>
        <v>111.066507427405</v>
      </c>
    </row>
    <row r="32" spans="1:27" ht="12.75">
      <c r="A32" s="19">
        <v>1989</v>
      </c>
      <c r="B32">
        <f>Data!M71/Data!M$41*100</f>
        <v>321.57317680743654</v>
      </c>
      <c r="C32">
        <f>Data!N71/Data!N$41*100</f>
        <v>370.7796085441603</v>
      </c>
      <c r="D32">
        <f>Data!O71/Data!O$41*100</f>
        <v>340.0438860097517</v>
      </c>
      <c r="E32">
        <f>Data!P71/Data!P$41*100</f>
        <v>253.8033435873512</v>
      </c>
      <c r="F32" s="44">
        <f>Data!Q71/Data!Q$41*100</f>
        <v>237.47841260664052</v>
      </c>
      <c r="G32" s="19">
        <v>1999</v>
      </c>
      <c r="H32">
        <f>Data!M81/Data!M$51*100</f>
        <v>225.34713601204658</v>
      </c>
      <c r="I32">
        <f>Data!N81/Data!N$51*100</f>
        <v>223.6366343896984</v>
      </c>
      <c r="J32">
        <f>Data!O81/Data!O$51*100</f>
        <v>223.69738269453322</v>
      </c>
      <c r="K32">
        <f>Data!P81/Data!P$51*100</f>
        <v>204.08745613066523</v>
      </c>
      <c r="L32">
        <f>Data!Q81/Data!Q$51*100</f>
        <v>174.29832376940757</v>
      </c>
      <c r="M32" s="44">
        <f>Data!R81/Data!R$51*100</f>
        <v>170.80636806054213</v>
      </c>
      <c r="N32" s="19">
        <v>2009</v>
      </c>
      <c r="O32">
        <f>Data!M91/Data!M$61*100</f>
        <v>160.95699036965314</v>
      </c>
      <c r="P32">
        <f>Data!N91/Data!N$61*100</f>
        <v>144.85029574962468</v>
      </c>
      <c r="Q32">
        <f>Data!O91/Data!O$61*100</f>
        <v>148.10641657394075</v>
      </c>
      <c r="R32">
        <f>Data!P91/Data!P$61*100</f>
        <v>193.83658396792933</v>
      </c>
      <c r="S32">
        <f>Data!Q91/Data!Q$61*100</f>
        <v>113.4135178922968</v>
      </c>
      <c r="T32" s="44">
        <f>Data!R91/Data!R$61*100</f>
        <v>99.24791700630811</v>
      </c>
      <c r="U32" s="21">
        <v>2019</v>
      </c>
      <c r="V32" s="22">
        <f>Data!M101/Data!M$71*100</f>
        <v>151.54134274642652</v>
      </c>
      <c r="W32" s="22">
        <f>Data!N101/Data!N$71*100</f>
        <v>142.39617004479737</v>
      </c>
      <c r="X32" s="22">
        <f>Data!O101/Data!O$71*100</f>
        <v>141.10337471073453</v>
      </c>
      <c r="Y32" s="22">
        <f>Data!P101/Data!P$71*100</f>
        <v>151.23292604480577</v>
      </c>
      <c r="Z32" s="22">
        <f>Data!Q101/Data!Q$71*100</f>
        <v>119.3109178865883</v>
      </c>
      <c r="AA32" s="49">
        <f>Data!R101/Data!R$71*100</f>
        <v>110.79958098738433</v>
      </c>
    </row>
    <row r="33" spans="1:20" ht="12.75">
      <c r="A33" s="19">
        <v>1990</v>
      </c>
      <c r="B33">
        <f>Data!M72/Data!M$41*100</f>
        <v>337.60739199030934</v>
      </c>
      <c r="C33">
        <f>Data!N72/Data!N$41*100</f>
        <v>391.3369719774032</v>
      </c>
      <c r="D33">
        <f>Data!O72/Data!O$41*100</f>
        <v>389.5109569167191</v>
      </c>
      <c r="E33">
        <f>Data!P72/Data!P$41*100</f>
        <v>259.77581311192966</v>
      </c>
      <c r="F33" s="44">
        <f>Data!Q72/Data!Q$41*100</f>
        <v>250.19481003256786</v>
      </c>
      <c r="G33" s="19">
        <v>2000</v>
      </c>
      <c r="H33">
        <f>Data!M82/Data!M$51*100</f>
        <v>236.55568797477656</v>
      </c>
      <c r="I33">
        <f>Data!N82/Data!N$51*100</f>
        <v>232.33478869317477</v>
      </c>
      <c r="J33">
        <f>Data!O82/Data!O$51*100</f>
        <v>227.28356800341004</v>
      </c>
      <c r="K33">
        <f>Data!P82/Data!P$51*100</f>
        <v>227.36765581172338</v>
      </c>
      <c r="L33">
        <f>Data!Q82/Data!Q$51*100</f>
        <v>166.41062577646315</v>
      </c>
      <c r="M33" s="44">
        <f>Data!R82/Data!R$51*100</f>
        <v>162.32599364627734</v>
      </c>
      <c r="N33" s="19">
        <v>2010</v>
      </c>
      <c r="O33">
        <f>Data!M92/Data!M$61*100</f>
        <v>155.68355470238873</v>
      </c>
      <c r="P33">
        <f>Data!N92/Data!N$61*100</f>
        <v>136.96072440077933</v>
      </c>
      <c r="Q33">
        <f>Data!O92/Data!O$61*100</f>
        <v>140.8046192086716</v>
      </c>
      <c r="R33">
        <f>Data!P92/Data!P$61*100</f>
        <v>196.60097999043293</v>
      </c>
      <c r="S33">
        <f>Data!Q92/Data!Q$61*100</f>
        <v>107.5650958371834</v>
      </c>
      <c r="T33" s="44">
        <f>Data!R92/Data!R$61*100</f>
        <v>94.56798501187545</v>
      </c>
    </row>
    <row r="34" spans="1:20" ht="12.75">
      <c r="A34" s="19">
        <v>1991</v>
      </c>
      <c r="B34">
        <f>Data!M73/Data!M$41*100</f>
        <v>346.1295901868411</v>
      </c>
      <c r="C34">
        <f>Data!N73/Data!N$41*100</f>
        <v>403.66294562922275</v>
      </c>
      <c r="D34">
        <f>Data!O73/Data!O$41*100</f>
        <v>401.526179055064</v>
      </c>
      <c r="E34">
        <f>Data!P73/Data!P$41*100</f>
        <v>261.43726908766877</v>
      </c>
      <c r="F34" s="44">
        <f>Data!Q73/Data!Q$41*100</f>
        <v>255.0541796341578</v>
      </c>
      <c r="G34" s="19">
        <v>2001</v>
      </c>
      <c r="H34">
        <f>Data!M83/Data!M$51*100</f>
        <v>241.8130961291217</v>
      </c>
      <c r="I34">
        <f>Data!N83/Data!N$51*100</f>
        <v>235.50018195708185</v>
      </c>
      <c r="J34">
        <f>Data!O83/Data!O$51*100</f>
        <v>233.95844382762832</v>
      </c>
      <c r="K34">
        <f>Data!P83/Data!P$51*100</f>
        <v>231.67136239541665</v>
      </c>
      <c r="L34">
        <f>Data!Q83/Data!Q$51*100</f>
        <v>170.319596646343</v>
      </c>
      <c r="M34" s="44">
        <f>Data!R83/Data!R$51*100</f>
        <v>168.81443252941088</v>
      </c>
      <c r="N34" s="19">
        <v>2011</v>
      </c>
      <c r="O34">
        <f>Data!M93/Data!M$61*100</f>
        <v>143.44588993119086</v>
      </c>
      <c r="P34">
        <f>Data!N93/Data!N$61*100</f>
        <v>126.74896053267348</v>
      </c>
      <c r="Q34">
        <f>Data!O93/Data!O$61*100</f>
        <v>129.82514010816445</v>
      </c>
      <c r="R34">
        <f>Data!P93/Data!P$61*100</f>
        <v>180.52405154157844</v>
      </c>
      <c r="S34">
        <f>Data!Q93/Data!Q$61*100</f>
        <v>98.23695744479893</v>
      </c>
      <c r="T34" s="44">
        <f>Data!R93/Data!R$61*100</f>
        <v>86.51628355672621</v>
      </c>
    </row>
    <row r="35" spans="1:20" ht="12.75">
      <c r="A35" s="19">
        <v>1992</v>
      </c>
      <c r="B35">
        <f>Data!M74/Data!M$41*100</f>
        <v>354.35070899312973</v>
      </c>
      <c r="C35">
        <f>Data!N74/Data!N$41*100</f>
        <v>420.6748833982865</v>
      </c>
      <c r="D35">
        <f>Data!O74/Data!O$41*100</f>
        <v>417.5899653168721</v>
      </c>
      <c r="E35">
        <f>Data!P74/Data!P$41*100</f>
        <v>257.2342603249111</v>
      </c>
      <c r="F35" s="44">
        <f>Data!Q74/Data!Q$41*100</f>
        <v>263.2182883959088</v>
      </c>
      <c r="G35" s="19">
        <v>2002</v>
      </c>
      <c r="H35">
        <f>Data!M84/Data!M$51*100</f>
        <v>251.7094898097059</v>
      </c>
      <c r="I35">
        <f>Data!N84/Data!N$51*100</f>
        <v>248.64572688804145</v>
      </c>
      <c r="J35">
        <f>Data!O84/Data!O$51*100</f>
        <v>244.43794828514464</v>
      </c>
      <c r="K35">
        <f>Data!P84/Data!P$51*100</f>
        <v>234.814841981669</v>
      </c>
      <c r="L35">
        <f>Data!Q84/Data!Q$51*100</f>
        <v>177.42723446259527</v>
      </c>
      <c r="M35" s="44">
        <f>Data!R84/Data!R$51*100</f>
        <v>177.22717257154673</v>
      </c>
      <c r="N35" s="19">
        <v>2012</v>
      </c>
      <c r="O35">
        <f>Data!M94/Data!M$61*100</f>
        <v>146.8949714121699</v>
      </c>
      <c r="P35">
        <f>Data!N94/Data!N$61*100</f>
        <v>131.20820884114136</v>
      </c>
      <c r="Q35">
        <f>Data!O94/Data!O$61*100</f>
        <v>133.39488454028594</v>
      </c>
      <c r="R35">
        <f>Data!P94/Data!P$61*100</f>
        <v>181.67728389357748</v>
      </c>
      <c r="S35">
        <f>Data!Q94/Data!Q$61*100</f>
        <v>100.87075785190642</v>
      </c>
      <c r="T35" s="44">
        <f>Data!R94/Data!R$61*100</f>
        <v>88.8225844684033</v>
      </c>
    </row>
    <row r="36" spans="1:20" ht="12.75">
      <c r="A36" s="19">
        <v>1993</v>
      </c>
      <c r="B36">
        <f>Data!M75/Data!M$41*100</f>
        <v>368.9011500138001</v>
      </c>
      <c r="C36">
        <f>Data!N75/Data!N$41*100</f>
        <v>438.4352084600615</v>
      </c>
      <c r="D36">
        <f>Data!O75/Data!O$41*100</f>
        <v>437.66191960259164</v>
      </c>
      <c r="E36">
        <f>Data!P75/Data!P$41*100</f>
        <v>257.59076085850705</v>
      </c>
      <c r="F36" s="44">
        <f>Data!Q75/Data!Q$41*100</f>
        <v>274.41134604667855</v>
      </c>
      <c r="G36" s="19">
        <v>2003</v>
      </c>
      <c r="H36">
        <f>Data!M85/Data!M$51*100</f>
        <v>256.7828157183255</v>
      </c>
      <c r="I36">
        <f>Data!N85/Data!N$51*100</f>
        <v>255.40442110333296</v>
      </c>
      <c r="J36">
        <f>Data!O85/Data!O$51*100</f>
        <v>249.60501437545327</v>
      </c>
      <c r="K36">
        <f>Data!P85/Data!P$51*100</f>
        <v>235.18154530137946</v>
      </c>
      <c r="L36">
        <f>Data!Q85/Data!Q$51*100</f>
        <v>180.15055649062916</v>
      </c>
      <c r="M36" s="44">
        <f>Data!R85/Data!R$51*100</f>
        <v>180.47318975998058</v>
      </c>
      <c r="N36" s="19">
        <v>2013</v>
      </c>
      <c r="O36">
        <f>Data!M95/Data!M$61*100</f>
        <v>151.5536285466649</v>
      </c>
      <c r="P36">
        <f>Data!N95/Data!N$61*100</f>
        <v>134.3283636833413</v>
      </c>
      <c r="Q36">
        <f>Data!O95/Data!O$61*100</f>
        <v>136.69853516312946</v>
      </c>
      <c r="R36">
        <f>Data!P95/Data!P$61*100</f>
        <v>187.13668015988543</v>
      </c>
      <c r="S36">
        <f>Data!Q95/Data!Q$61*100</f>
        <v>102.43956151806452</v>
      </c>
      <c r="T36" s="44">
        <f>Data!R95/Data!R$61*100</f>
        <v>90.66183569006559</v>
      </c>
    </row>
    <row r="37" spans="1:20" ht="12.75">
      <c r="A37" s="19">
        <v>1994</v>
      </c>
      <c r="B37">
        <f>Data!M76/Data!M$41*100</f>
        <v>393.5037154100831</v>
      </c>
      <c r="C37">
        <f>Data!N76/Data!N$41*100</f>
        <v>454.0954406835591</v>
      </c>
      <c r="D37">
        <f>Data!O76/Data!O$41*100</f>
        <v>455.2795893209467</v>
      </c>
      <c r="E37">
        <f>Data!P76/Data!P$41*100</f>
        <v>296.1088849771401</v>
      </c>
      <c r="F37" s="44">
        <f>Data!Q76/Data!Q$41*100</f>
        <v>278.8622709716229</v>
      </c>
      <c r="G37" s="19">
        <v>2004</v>
      </c>
      <c r="H37">
        <f>Data!M86/Data!M$51*100</f>
        <v>259.1873953139081</v>
      </c>
      <c r="I37">
        <f>Data!N86/Data!N$51*100</f>
        <v>253.5106746669478</v>
      </c>
      <c r="J37">
        <f>Data!O86/Data!O$51*100</f>
        <v>246.68832004634478</v>
      </c>
      <c r="K37">
        <f>Data!P86/Data!P$51*100</f>
        <v>245.07789027737442</v>
      </c>
      <c r="L37">
        <f>Data!Q86/Data!Q$51*100</f>
        <v>176.25903885812406</v>
      </c>
      <c r="M37" s="44">
        <f>Data!R86/Data!R$51*100</f>
        <v>175.49478602447314</v>
      </c>
      <c r="N37" s="19">
        <v>2014</v>
      </c>
      <c r="O37">
        <f>Data!M96/Data!M$61*100</f>
        <v>156.55085928636544</v>
      </c>
      <c r="P37">
        <f>Data!N96/Data!N$61*100</f>
        <v>137.75776269344559</v>
      </c>
      <c r="Q37">
        <f>Data!O96/Data!O$61*100</f>
        <v>138.50684793957478</v>
      </c>
      <c r="R37">
        <f>Data!P96/Data!P$61*100</f>
        <v>191.85429817786633</v>
      </c>
      <c r="S37">
        <f>Data!Q96/Data!Q$61*100</f>
        <v>104.32504105218447</v>
      </c>
      <c r="T37" s="44">
        <f>Data!R96/Data!R$61*100</f>
        <v>92.46615413450466</v>
      </c>
    </row>
    <row r="38" spans="1:20" ht="12.75">
      <c r="A38" s="19">
        <v>1995</v>
      </c>
      <c r="B38">
        <f>Data!M77/Data!M$41*100</f>
        <v>385.78350600534776</v>
      </c>
      <c r="C38">
        <f>Data!N77/Data!N$41*100</f>
        <v>436.52484090021295</v>
      </c>
      <c r="D38">
        <f>Data!O77/Data!O$41*100</f>
        <v>433.07763231342744</v>
      </c>
      <c r="E38">
        <f>Data!P77/Data!P$41*100</f>
        <v>291.32922091462274</v>
      </c>
      <c r="F38" s="44">
        <f>Data!Q77/Data!Q$41*100</f>
        <v>274.9169800293413</v>
      </c>
      <c r="G38" s="19">
        <v>2005</v>
      </c>
      <c r="H38">
        <f>Data!M87/Data!M$51*100</f>
        <v>258.1761878344669</v>
      </c>
      <c r="I38">
        <f>Data!N87/Data!N$51*100</f>
        <v>246.22818049881067</v>
      </c>
      <c r="J38">
        <f>Data!O87/Data!O$51*100</f>
        <v>240.37964489088682</v>
      </c>
      <c r="K38">
        <f>Data!P87/Data!P$51*100</f>
        <v>254.3160921700189</v>
      </c>
      <c r="L38">
        <f>Data!Q87/Data!Q$51*100</f>
        <v>169.48745271003483</v>
      </c>
      <c r="M38" s="44">
        <f>Data!R87/Data!R$51*100</f>
        <v>167.61872543189037</v>
      </c>
      <c r="N38" s="19">
        <v>2015</v>
      </c>
      <c r="O38">
        <f>Data!M97/Data!M$61*100</f>
        <v>165.8511317520106</v>
      </c>
      <c r="P38">
        <f>Data!N97/Data!N$61*100</f>
        <v>142.5095568432431</v>
      </c>
      <c r="Q38">
        <f>Data!O97/Data!O$61*100</f>
        <v>145.59666465512677</v>
      </c>
      <c r="R38">
        <f>Data!P97/Data!P$61*100</f>
        <v>214.28054217951455</v>
      </c>
      <c r="S38">
        <f>Data!Q97/Data!Q$61*100</f>
        <v>109.734996905945</v>
      </c>
      <c r="T38" s="44">
        <f>Data!R97/Data!R$61*100</f>
        <v>96.81385016441352</v>
      </c>
    </row>
    <row r="39" spans="1:20" ht="12.75">
      <c r="A39" s="19">
        <v>1996</v>
      </c>
      <c r="B39">
        <f>Data!M78/Data!M$41*100</f>
        <v>390.5784128681093</v>
      </c>
      <c r="C39">
        <f>Data!N78/Data!N$41*100</f>
        <v>437.75705167578616</v>
      </c>
      <c r="D39">
        <f>Data!O78/Data!O$41*100</f>
        <v>433.67579103301085</v>
      </c>
      <c r="E39">
        <f>Data!P78/Data!P$41*100</f>
        <v>297.654810687012</v>
      </c>
      <c r="F39" s="44">
        <f>Data!Q78/Data!Q$41*100</f>
        <v>276.14350504765406</v>
      </c>
      <c r="G39" s="19">
        <v>2006</v>
      </c>
      <c r="H39">
        <f>Data!M88/Data!M$51*100</f>
        <v>257.8317795195544</v>
      </c>
      <c r="I39">
        <f>Data!N88/Data!N$51*100</f>
        <v>238.70845205949843</v>
      </c>
      <c r="J39">
        <f>Data!O88/Data!O$51*100</f>
        <v>235.94954727849995</v>
      </c>
      <c r="K39">
        <f>Data!P88/Data!P$51*100</f>
        <v>267.53565066942315</v>
      </c>
      <c r="L39">
        <f>Data!Q88/Data!Q$51*100</f>
        <v>165.29484749686628</v>
      </c>
      <c r="M39" s="44">
        <f>Data!R88/Data!R$51*100</f>
        <v>161.8381618381618</v>
      </c>
      <c r="N39" s="19">
        <v>2016</v>
      </c>
      <c r="O39">
        <f>Data!M98/Data!M$61*100</f>
        <v>169.24479307968627</v>
      </c>
      <c r="P39">
        <f>Data!N98/Data!N$61*100</f>
        <v>145.86491484506158</v>
      </c>
      <c r="Q39">
        <f>Data!O98/Data!O$61*100</f>
        <v>149.00801851259783</v>
      </c>
      <c r="R39">
        <f>Data!P98/Data!P$61*100</f>
        <v>214.18603658542534</v>
      </c>
      <c r="S39">
        <f>Data!Q98/Data!Q$61*100</f>
        <v>113.04506506813414</v>
      </c>
      <c r="T39" s="44">
        <f>Data!R98/Data!R$61*100</f>
        <v>99.58851138218212</v>
      </c>
    </row>
    <row r="40" spans="1:20" ht="12.75">
      <c r="A40" s="19">
        <v>1997</v>
      </c>
      <c r="B40">
        <f>Data!M79/Data!M$41*100</f>
        <v>397.03639303004303</v>
      </c>
      <c r="C40">
        <f>Data!N79/Data!N$41*100</f>
        <v>438.18300638689936</v>
      </c>
      <c r="D40">
        <f>Data!O79/Data!O$41*100</f>
        <v>435.71069157964007</v>
      </c>
      <c r="E40">
        <f>Data!P79/Data!P$41*100</f>
        <v>311.3128386977474</v>
      </c>
      <c r="F40" s="44">
        <f>Data!Q79/Data!Q$41*100</f>
        <v>275.0715309911064</v>
      </c>
      <c r="G40" s="19">
        <v>2007</v>
      </c>
      <c r="H40">
        <f>Data!M89/Data!M$51*100</f>
        <v>251.68437753727156</v>
      </c>
      <c r="I40">
        <f>Data!N89/Data!N$51*100</f>
        <v>232.3103409996513</v>
      </c>
      <c r="J40">
        <f>Data!O89/Data!O$51*100</f>
        <v>230.2221737000212</v>
      </c>
      <c r="K40">
        <f>Data!P89/Data!P$51*100</f>
        <v>265.78578864289904</v>
      </c>
      <c r="L40">
        <f>Data!Q89/Data!Q$51*100</f>
        <v>158.9503561455754</v>
      </c>
      <c r="M40" s="44">
        <f>Data!R89/Data!R$51*100</f>
        <v>156.1939176899051</v>
      </c>
      <c r="N40" s="19">
        <v>2017</v>
      </c>
      <c r="O40">
        <f>Data!M99/Data!M$61*100</f>
        <v>165.3348380337062</v>
      </c>
      <c r="P40">
        <f>Data!N99/Data!N$61*100</f>
        <v>141.32495563003633</v>
      </c>
      <c r="Q40">
        <f>Data!O99/Data!O$61*100</f>
        <v>144.37748211647255</v>
      </c>
      <c r="R40">
        <f>Data!P99/Data!P$61*100</f>
        <v>213.17013807323656</v>
      </c>
      <c r="S40">
        <f>Data!Q99/Data!Q$61*100</f>
        <v>109.94325769855908</v>
      </c>
      <c r="T40" s="44">
        <f>Data!R99/Data!R$61*100</f>
        <v>97.25386070184108</v>
      </c>
    </row>
    <row r="41" spans="1:20" ht="12.75">
      <c r="A41" s="19">
        <v>1998</v>
      </c>
      <c r="B41">
        <f>Data!M80/Data!M$41*100</f>
        <v>412.69261892375783</v>
      </c>
      <c r="C41">
        <f>Data!N80/Data!N$41*100</f>
        <v>462.5123573212626</v>
      </c>
      <c r="D41">
        <f>Data!O80/Data!O$41*100</f>
        <v>431.6580432677281</v>
      </c>
      <c r="E41">
        <f>Data!P80/Data!P$41*100</f>
        <v>313.61517973905114</v>
      </c>
      <c r="F41" s="44">
        <f>Data!Q80/Data!Q$41*100</f>
        <v>287.8132466844033</v>
      </c>
      <c r="G41" s="19">
        <v>2008</v>
      </c>
      <c r="H41">
        <f>Data!M90/Data!M$51*100</f>
        <v>239.8738020582922</v>
      </c>
      <c r="I41">
        <f>Data!N90/Data!N$51*100</f>
        <v>224.75895156533318</v>
      </c>
      <c r="J41">
        <f>Data!O90/Data!O$51*100</f>
        <v>220.14101070275535</v>
      </c>
      <c r="K41">
        <f>Data!P90/Data!P$51*100</f>
        <v>247.8679682700601</v>
      </c>
      <c r="L41">
        <f>Data!Q90/Data!Q$51*100</f>
        <v>153.1628365677486</v>
      </c>
      <c r="M41" s="44">
        <f>Data!R90/Data!R$51*100</f>
        <v>149.45762903085514</v>
      </c>
      <c r="N41" s="21">
        <v>2018</v>
      </c>
      <c r="O41" s="22">
        <f>Data!M100/Data!M$61*100</f>
        <v>164.00021451429322</v>
      </c>
      <c r="P41" s="22">
        <f>Data!N100/Data!N$61*100</f>
        <v>140.16591485575302</v>
      </c>
      <c r="Q41" s="22">
        <f>Data!O100/Data!O$61*100</f>
        <v>142.5688659633223</v>
      </c>
      <c r="R41" s="22">
        <f>Data!P100/Data!P$61*100</f>
        <v>210.17514274379337</v>
      </c>
      <c r="S41" s="22">
        <f>Data!Q100/Data!Q$61*100</f>
        <v>109.38952542885339</v>
      </c>
      <c r="T41" s="49">
        <f>Data!R100/Data!R$61*100</f>
        <v>96.54155440891029</v>
      </c>
    </row>
    <row r="42" spans="1:20" ht="12.75">
      <c r="A42" s="19">
        <v>1999</v>
      </c>
      <c r="B42">
        <f>Data!M81/Data!M$41*100</f>
        <v>423.78420406585093</v>
      </c>
      <c r="C42">
        <f>Data!N81/Data!N$41*100</f>
        <v>478.692205258457</v>
      </c>
      <c r="D42">
        <f>Data!O81/Data!O$41*100</f>
        <v>447.7766458339253</v>
      </c>
      <c r="E42">
        <f>Data!P81/Data!P$41*100</f>
        <v>312.01651157849597</v>
      </c>
      <c r="F42" s="44">
        <f>Data!Q81/Data!Q$41*100</f>
        <v>295.1269036215259</v>
      </c>
      <c r="G42" s="19">
        <v>2009</v>
      </c>
      <c r="H42">
        <f>Data!M91/Data!M$51*100</f>
        <v>255.75798282362734</v>
      </c>
      <c r="I42">
        <f>Data!N91/Data!N$51*100</f>
        <v>255.54719448707863</v>
      </c>
      <c r="J42">
        <f>Data!O91/Data!O$51*100</f>
        <v>250.0559511424289</v>
      </c>
      <c r="K42">
        <f>Data!P91/Data!P$51*100</f>
        <v>237.38884453046913</v>
      </c>
      <c r="L42">
        <f>Data!Q91/Data!Q$51*100</f>
        <v>173.89989642799247</v>
      </c>
      <c r="M42" s="44">
        <f>Data!R91/Data!R$51*100</f>
        <v>170.63328302285976</v>
      </c>
      <c r="N42" s="21">
        <v>2019</v>
      </c>
      <c r="O42" s="22">
        <f>Data!M101/Data!M$61*100</f>
        <v>163.079311734078</v>
      </c>
      <c r="P42" s="22">
        <f>Data!N101/Data!N$61*100</f>
        <v>139.8134688361073</v>
      </c>
      <c r="Q42" s="22">
        <f>Data!O101/Data!O$61*100</f>
        <v>141.9739007383188</v>
      </c>
      <c r="R42" s="22">
        <f>Data!P101/Data!P$61*100</f>
        <v>205.0018925556285</v>
      </c>
      <c r="S42" s="22">
        <f>Data!Q101/Data!Q$61*100</f>
        <v>109.13253204725</v>
      </c>
      <c r="T42" s="49">
        <f>Data!R101/Data!R$61*100</f>
        <v>96.30953582806787</v>
      </c>
    </row>
    <row r="43" spans="1:13" ht="12.75">
      <c r="A43" s="19">
        <v>2000</v>
      </c>
      <c r="B43">
        <f>Data!M82/Data!M$41*100</f>
        <v>444.8628268356665</v>
      </c>
      <c r="C43">
        <f>Data!N82/Data!N$41*100</f>
        <v>497.31052634244327</v>
      </c>
      <c r="D43">
        <f>Data!O82/Data!O$41*100</f>
        <v>454.95513853511414</v>
      </c>
      <c r="E43">
        <f>Data!P82/Data!P$41*100</f>
        <v>347.60814876703535</v>
      </c>
      <c r="F43" s="44">
        <f>Data!Q82/Data!Q$41*100</f>
        <v>281.77122793276175</v>
      </c>
      <c r="G43" s="19">
        <v>2010</v>
      </c>
      <c r="H43">
        <f>Data!M92/Data!M$51*100</f>
        <v>247.37858118526268</v>
      </c>
      <c r="I43">
        <f>Data!N92/Data!N$51*100</f>
        <v>241.62828729072734</v>
      </c>
      <c r="J43">
        <f>Data!O92/Data!O$51*100</f>
        <v>237.72793776219757</v>
      </c>
      <c r="K43">
        <f>Data!P92/Data!P$51*100</f>
        <v>240.77436012393076</v>
      </c>
      <c r="L43">
        <f>Data!Q92/Data!Q$51*100</f>
        <v>164.93235879621534</v>
      </c>
      <c r="M43" s="44">
        <f>Data!R92/Data!R$51*100</f>
        <v>162.58724856066533</v>
      </c>
    </row>
    <row r="44" spans="1:13" ht="12.75">
      <c r="A44" s="19">
        <v>2001</v>
      </c>
      <c r="B44">
        <f>Data!M83/Data!M$41*100</f>
        <v>454.74982415707626</v>
      </c>
      <c r="C44">
        <f>Data!N83/Data!N$41*100</f>
        <v>504.08602216469546</v>
      </c>
      <c r="D44">
        <f>Data!O83/Data!O$41*100</f>
        <v>468.3162850622857</v>
      </c>
      <c r="E44">
        <f>Data!P83/Data!P$41*100</f>
        <v>354.1878158399673</v>
      </c>
      <c r="F44" s="44">
        <f>Data!Q83/Data!Q$41*100</f>
        <v>288.3900091363069</v>
      </c>
      <c r="G44" s="19">
        <v>2011</v>
      </c>
      <c r="H44">
        <f>Data!M93/Data!M$51*100</f>
        <v>227.9331352362221</v>
      </c>
      <c r="I44">
        <f>Data!N93/Data!N$51*100</f>
        <v>223.61253113535383</v>
      </c>
      <c r="J44">
        <f>Data!O93/Data!O$51*100</f>
        <v>219.1906984376942</v>
      </c>
      <c r="K44">
        <f>Data!P93/Data!P$51*100</f>
        <v>221.0851797331742</v>
      </c>
      <c r="L44">
        <f>Data!Q93/Data!Q$51*100</f>
        <v>150.6292816106357</v>
      </c>
      <c r="M44" s="44">
        <f>Data!R93/Data!R$51*100</f>
        <v>148.74425522988614</v>
      </c>
    </row>
    <row r="45" spans="1:13" ht="12.75">
      <c r="A45" s="19">
        <v>2002</v>
      </c>
      <c r="B45">
        <f>Data!M84/Data!M$41*100</f>
        <v>473.3608231396615</v>
      </c>
      <c r="C45">
        <f>Data!N84/Data!N$41*100</f>
        <v>532.223942901599</v>
      </c>
      <c r="D45">
        <f>Data!O84/Data!O$41*100</f>
        <v>489.29318385057445</v>
      </c>
      <c r="E45">
        <f>Data!P84/Data!P$41*100</f>
        <v>358.99368462443937</v>
      </c>
      <c r="F45" s="44">
        <f>Data!Q84/Data!Q$41*100</f>
        <v>300.4248646381243</v>
      </c>
      <c r="G45" s="19">
        <v>2012</v>
      </c>
      <c r="H45">
        <f>Data!M94/Data!M$51*100</f>
        <v>233.41366839072276</v>
      </c>
      <c r="I45">
        <f>Data!N94/Data!N$51*100</f>
        <v>231.47960789106813</v>
      </c>
      <c r="J45">
        <f>Data!O94/Data!O$51*100</f>
        <v>225.2176880844519</v>
      </c>
      <c r="K45">
        <f>Data!P94/Data!P$51*100</f>
        <v>222.49752661791652</v>
      </c>
      <c r="L45">
        <f>Data!Q94/Data!Q$51*100</f>
        <v>154.66775626974072</v>
      </c>
      <c r="M45" s="44">
        <f>Data!R94/Data!R$51*100</f>
        <v>152.70939332112755</v>
      </c>
    </row>
    <row r="46" spans="1:13" ht="12.75">
      <c r="A46" s="19">
        <v>2003</v>
      </c>
      <c r="B46">
        <f>Data!M85/Data!M$41*100</f>
        <v>482.9016383468096</v>
      </c>
      <c r="C46">
        <f>Data!N85/Data!N$41*100</f>
        <v>546.6908671039536</v>
      </c>
      <c r="D46">
        <f>Data!O85/Data!O$41*100</f>
        <v>499.63613688315434</v>
      </c>
      <c r="E46">
        <f>Data!P85/Data!P$41*100</f>
        <v>359.5543143307897</v>
      </c>
      <c r="F46" s="44">
        <f>Data!Q85/Data!Q$41*100</f>
        <v>305.03607133430137</v>
      </c>
      <c r="G46" s="19">
        <v>2013</v>
      </c>
      <c r="H46">
        <f>Data!M95/Data!M$51*100</f>
        <v>240.81619715725208</v>
      </c>
      <c r="I46">
        <f>Data!N95/Data!N$51*100</f>
        <v>236.98423466564992</v>
      </c>
      <c r="J46">
        <f>Data!O95/Data!O$51*100</f>
        <v>230.79541738104177</v>
      </c>
      <c r="K46">
        <f>Data!P95/Data!P$51*100</f>
        <v>229.18356980420808</v>
      </c>
      <c r="L46">
        <f>Data!Q95/Data!Q$51*100</f>
        <v>157.07324372953212</v>
      </c>
      <c r="M46" s="44">
        <f>Data!R95/Data!R$51*100</f>
        <v>155.8715501071092</v>
      </c>
    </row>
    <row r="47" spans="1:13" ht="12.75">
      <c r="A47" s="19">
        <v>2004</v>
      </c>
      <c r="B47">
        <f>Data!M86/Data!M$41*100</f>
        <v>487.4236521077145</v>
      </c>
      <c r="C47">
        <f>Data!N86/Data!N$41*100</f>
        <v>542.637319883001</v>
      </c>
      <c r="D47">
        <f>Data!O86/Data!O$41*100</f>
        <v>493.7977690494348</v>
      </c>
      <c r="E47">
        <f>Data!P86/Data!P$41*100</f>
        <v>374.6842154787092</v>
      </c>
      <c r="F47" s="44">
        <f>Data!Q86/Data!Q$41*100</f>
        <v>298.44684245112967</v>
      </c>
      <c r="G47" s="19">
        <v>2014</v>
      </c>
      <c r="H47">
        <f>Data!M96/Data!M$51*100</f>
        <v>248.7567137558465</v>
      </c>
      <c r="I47">
        <f>Data!N96/Data!N$51*100</f>
        <v>243.03443491738938</v>
      </c>
      <c r="J47">
        <f>Data!O96/Data!O$51*100</f>
        <v>233.84848815094523</v>
      </c>
      <c r="K47">
        <f>Data!P96/Data!P$51*100</f>
        <v>234.96116796085892</v>
      </c>
      <c r="L47">
        <f>Data!Q96/Data!Q$51*100</f>
        <v>159.96429853317497</v>
      </c>
      <c r="M47" s="44">
        <f>Data!R96/Data!R$51*100</f>
        <v>158.97364825768065</v>
      </c>
    </row>
    <row r="48" spans="1:13" ht="12.75">
      <c r="A48" s="19">
        <v>2005</v>
      </c>
      <c r="B48">
        <f>Data!M87/Data!M$41*100</f>
        <v>485.521991565654</v>
      </c>
      <c r="C48">
        <f>Data!N87/Data!N$41*100</f>
        <v>527.0492065909151</v>
      </c>
      <c r="D48">
        <f>Data!O87/Data!O$41*100</f>
        <v>481.1696490118202</v>
      </c>
      <c r="E48">
        <f>Data!P87/Data!P$41*100</f>
        <v>388.80792294437185</v>
      </c>
      <c r="F48" s="44">
        <f>Data!Q87/Data!Q$41*100</f>
        <v>286.9809992389142</v>
      </c>
      <c r="G48" s="19">
        <v>2015</v>
      </c>
      <c r="H48">
        <f>Data!M97/Data!M$51*100</f>
        <v>263.53469214660043</v>
      </c>
      <c r="I48">
        <f>Data!N97/Data!N$51*100</f>
        <v>251.41762569706034</v>
      </c>
      <c r="J48">
        <f>Data!O97/Data!O$51*100</f>
        <v>245.81860331032294</v>
      </c>
      <c r="K48">
        <f>Data!P97/Data!P$51*100</f>
        <v>262.4262627418857</v>
      </c>
      <c r="L48">
        <f>Data!Q97/Data!Q$51*100</f>
        <v>168.25952453562022</v>
      </c>
      <c r="M48" s="44">
        <f>Data!R97/Data!R$51*100</f>
        <v>166.44848168034733</v>
      </c>
    </row>
    <row r="49" spans="1:13" ht="12.75">
      <c r="A49" s="19">
        <v>2006</v>
      </c>
      <c r="B49">
        <f>Data!M88/Data!M$41*100</f>
        <v>484.87430282111615</v>
      </c>
      <c r="C49">
        <f>Data!N88/Data!N$41*100</f>
        <v>510.9532954742839</v>
      </c>
      <c r="D49">
        <f>Data!O88/Data!O$41*100</f>
        <v>472.30189103585724</v>
      </c>
      <c r="E49">
        <f>Data!P88/Data!P$41*100</f>
        <v>409.01847682060406</v>
      </c>
      <c r="F49" s="44">
        <f>Data!Q88/Data!Q$41*100</f>
        <v>279.8819602584425</v>
      </c>
      <c r="G49" s="19">
        <v>2016</v>
      </c>
      <c r="H49">
        <f>Data!M98/Data!M$51*100</f>
        <v>268.9271635985054</v>
      </c>
      <c r="I49">
        <f>Data!N98/Data!N$51*100</f>
        <v>257.3372016249314</v>
      </c>
      <c r="J49">
        <f>Data!O98/Data!O$51*100</f>
        <v>251.57817371413094</v>
      </c>
      <c r="K49">
        <f>Data!P98/Data!P$51*100</f>
        <v>262.31052311563326</v>
      </c>
      <c r="L49">
        <f>Data!Q98/Data!Q$51*100</f>
        <v>173.33493813068145</v>
      </c>
      <c r="M49" s="44">
        <f>Data!R98/Data!R$51*100</f>
        <v>171.21885437072805</v>
      </c>
    </row>
    <row r="50" spans="1:13" ht="12.75">
      <c r="A50" s="19">
        <v>2007</v>
      </c>
      <c r="B50">
        <f>Data!M89/Data!M$41*100</f>
        <v>473.31359740351854</v>
      </c>
      <c r="C50">
        <f>Data!N89/Data!N$41*100</f>
        <v>497.2581962742585</v>
      </c>
      <c r="D50">
        <f>Data!O89/Data!O$41*100</f>
        <v>460.8373665093852</v>
      </c>
      <c r="E50">
        <f>Data!P89/Data!P$41*100</f>
        <v>406.3432225173206</v>
      </c>
      <c r="F50" s="44">
        <f>Data!Q89/Data!Q$41*100</f>
        <v>269.1392861634397</v>
      </c>
      <c r="G50" s="19">
        <v>2017</v>
      </c>
      <c r="H50">
        <f>Data!M99/Data!M$51*100</f>
        <v>262.7143100082741</v>
      </c>
      <c r="I50">
        <f>Data!N99/Data!N$51*100</f>
        <v>249.32773340478477</v>
      </c>
      <c r="J50">
        <f>Data!O99/Data!O$51*100</f>
        <v>243.7601924975327</v>
      </c>
      <c r="K50">
        <f>Data!P99/Data!P$51*100</f>
        <v>261.06636698663016</v>
      </c>
      <c r="L50">
        <f>Data!Q99/Data!Q$51*100</f>
        <v>168.5788562249872</v>
      </c>
      <c r="M50" s="44">
        <f>Data!R99/Data!R$51*100</f>
        <v>167.204975567883</v>
      </c>
    </row>
    <row r="51" spans="1:13" ht="12.75">
      <c r="A51" s="19">
        <v>2008</v>
      </c>
      <c r="B51">
        <f>Data!M90/Data!M$41*100</f>
        <v>451.1028188797952</v>
      </c>
      <c r="C51">
        <f>Data!N90/Data!N$41*100</f>
        <v>481.0945150824722</v>
      </c>
      <c r="D51">
        <f>Data!O90/Data!O$41*100</f>
        <v>440.65783066213334</v>
      </c>
      <c r="E51">
        <f>Data!P90/Data!P$41*100</f>
        <v>378.9497907316652</v>
      </c>
      <c r="F51" s="44">
        <f>Data!Q90/Data!Q$41*100</f>
        <v>259.33969259469893</v>
      </c>
      <c r="G51" s="19">
        <v>2018</v>
      </c>
      <c r="H51" s="43">
        <f>Data!M100/Data!M$51*100</f>
        <v>260.59361541545076</v>
      </c>
      <c r="I51" s="43">
        <f>Data!N100/Data!N$51*100</f>
        <v>247.28293524519933</v>
      </c>
      <c r="J51" s="43">
        <f>Data!O100/Data!O$51*100</f>
        <v>240.7066095205807</v>
      </c>
      <c r="K51" s="43">
        <f>Data!P100/Data!P$51*100</f>
        <v>257.39843977662366</v>
      </c>
      <c r="L51" s="43">
        <f>Data!Q100/Data!Q$51*100</f>
        <v>167.72980413542848</v>
      </c>
      <c r="M51" s="44">
        <f>Data!R100/Data!R$51*100</f>
        <v>165.98033363133834</v>
      </c>
    </row>
    <row r="52" spans="1:13" ht="12.75">
      <c r="A52" s="19">
        <v>2009</v>
      </c>
      <c r="B52">
        <f>Data!M91/Data!M$41*100</f>
        <v>480.9743540676921</v>
      </c>
      <c r="C52">
        <f>Data!N91/Data!N$41*100</f>
        <v>546.9964722482267</v>
      </c>
      <c r="D52">
        <f>Data!O91/Data!O$41*100</f>
        <v>500.5387802246514</v>
      </c>
      <c r="E52">
        <f>Data!P91/Data!P$41*100</f>
        <v>362.9289156832095</v>
      </c>
      <c r="F52" s="44">
        <f>Data!Q91/Data!Q$41*100</f>
        <v>294.4522750591448</v>
      </c>
      <c r="G52" s="21">
        <v>2019</v>
      </c>
      <c r="H52" s="22">
        <f>Data!M101/Data!M$51*100</f>
        <v>259.13031620176884</v>
      </c>
      <c r="I52" s="22">
        <f>Data!N101/Data!N$51*100</f>
        <v>246.66114437440757</v>
      </c>
      <c r="J52" s="22">
        <f>Data!O101/Data!O$51*100</f>
        <v>239.70209804378965</v>
      </c>
      <c r="K52" s="22">
        <f>Data!P101/Data!P$51*100</f>
        <v>251.06283552949827</v>
      </c>
      <c r="L52" s="22">
        <f>Data!Q101/Data!Q$51*100</f>
        <v>167.33574950001943</v>
      </c>
      <c r="M52" s="49">
        <f>Data!R101/Data!R$51*100</f>
        <v>165.58143264312992</v>
      </c>
    </row>
    <row r="53" spans="1:6" ht="12.75">
      <c r="A53" s="19">
        <v>2010</v>
      </c>
      <c r="B53">
        <f>Data!M92/Data!M$41*100</f>
        <v>465.21618595113523</v>
      </c>
      <c r="C53">
        <f>Data!N92/Data!N$41*100</f>
        <v>517.2031765353302</v>
      </c>
      <c r="D53">
        <f>Data!O92/Data!O$41*100</f>
        <v>475.86170794645784</v>
      </c>
      <c r="E53">
        <f>Data!P92/Data!P$41*100</f>
        <v>368.10481813892034</v>
      </c>
      <c r="F53" s="44">
        <f>Data!Q92/Data!Q$41*100</f>
        <v>279.26818402980575</v>
      </c>
    </row>
    <row r="54" spans="1:6" ht="12.75">
      <c r="A54" s="19">
        <v>2011</v>
      </c>
      <c r="B54">
        <f>Data!M93/Data!M$41*100</f>
        <v>428.64739266600935</v>
      </c>
      <c r="C54">
        <f>Data!N93/Data!N$41*100</f>
        <v>478.64061245923796</v>
      </c>
      <c r="D54">
        <f>Data!O93/Data!O$41*100</f>
        <v>438.7555838257231</v>
      </c>
      <c r="E54">
        <f>Data!P93/Data!P$41*100</f>
        <v>338.003265119266</v>
      </c>
      <c r="F54" s="44">
        <f>Data!Q93/Data!Q$41*100</f>
        <v>255.04980492694992</v>
      </c>
    </row>
    <row r="55" spans="1:6" ht="12.75">
      <c r="A55" s="19">
        <v>2012</v>
      </c>
      <c r="B55">
        <f>Data!M94/Data!M$41*100</f>
        <v>438.953995278489</v>
      </c>
      <c r="C55">
        <f>Data!N94/Data!N$41*100</f>
        <v>495.48001952421885</v>
      </c>
      <c r="D55">
        <f>Data!O94/Data!O$41*100</f>
        <v>450.8198519722404</v>
      </c>
      <c r="E55">
        <f>Data!P94/Data!P$41*100</f>
        <v>340.1625136907898</v>
      </c>
      <c r="F55" s="44">
        <f>Data!Q94/Data!Q$41*100</f>
        <v>261.88786564790365</v>
      </c>
    </row>
    <row r="56" spans="1:6" ht="12.75">
      <c r="A56" s="19">
        <v>2013</v>
      </c>
      <c r="B56">
        <f>Data!M95/Data!M$41*100</f>
        <v>452.87507196450684</v>
      </c>
      <c r="C56">
        <f>Data!N95/Data!N$41*100</f>
        <v>507.26262364469414</v>
      </c>
      <c r="D56">
        <f>Data!O95/Data!O$41*100</f>
        <v>461.98483247273725</v>
      </c>
      <c r="E56">
        <f>Data!P95/Data!P$41*100</f>
        <v>350.3843857783826</v>
      </c>
      <c r="F56" s="44">
        <f>Data!Q95/Data!Q$41*100</f>
        <v>265.9609057687477</v>
      </c>
    </row>
    <row r="57" spans="1:6" ht="12.75">
      <c r="A57" s="19">
        <v>2014</v>
      </c>
      <c r="B57">
        <f>Data!M96/Data!M$41*100</f>
        <v>467.8078799254082</v>
      </c>
      <c r="C57">
        <f>Data!N96/Data!N$41*100</f>
        <v>520.2130228879312</v>
      </c>
      <c r="D57">
        <f>Data!O96/Data!O$41*100</f>
        <v>468.0961860003186</v>
      </c>
      <c r="E57">
        <f>Data!P96/Data!P$41*100</f>
        <v>359.2173932366478</v>
      </c>
      <c r="F57" s="44">
        <f>Data!Q96/Data!Q$41*100</f>
        <v>270.85612239474375</v>
      </c>
    </row>
    <row r="58" spans="1:6" ht="12.75">
      <c r="A58" s="19">
        <v>2015</v>
      </c>
      <c r="B58">
        <f>Data!M97/Data!M$41*100</f>
        <v>495.5991086974181</v>
      </c>
      <c r="C58">
        <f>Data!N97/Data!N$41*100</f>
        <v>538.1571673809585</v>
      </c>
      <c r="D58">
        <f>Data!O97/Data!O$41*100</f>
        <v>492.0568508581242</v>
      </c>
      <c r="E58">
        <f>Data!P97/Data!P$41*100</f>
        <v>401.2070540723541</v>
      </c>
      <c r="F58" s="44">
        <f>Data!Q97/Data!Q$41*100</f>
        <v>284.90183615720804</v>
      </c>
    </row>
    <row r="59" spans="1:6" ht="12.75">
      <c r="A59" s="19">
        <v>2016</v>
      </c>
      <c r="B59">
        <f>Data!M98/Data!M$41*100</f>
        <v>505.74010388659667</v>
      </c>
      <c r="C59">
        <f>Data!N98/Data!N$41*100</f>
        <v>550.827966433361</v>
      </c>
      <c r="D59">
        <f>Data!O98/Data!O$41*100</f>
        <v>503.5858239994113</v>
      </c>
      <c r="E59">
        <f>Data!P98/Data!P$41*100</f>
        <v>401.0301070168156</v>
      </c>
      <c r="F59" s="44">
        <f>Data!Q98/Data!Q$41*100</f>
        <v>293.4956715224334</v>
      </c>
    </row>
    <row r="60" spans="1:6" ht="12.75">
      <c r="A60" s="19">
        <v>2017</v>
      </c>
      <c r="B60">
        <f>Data!M99/Data!M$41*100</f>
        <v>494.0563112264891</v>
      </c>
      <c r="C60">
        <f>Data!N99/Data!N$41*100</f>
        <v>533.6837717189634</v>
      </c>
      <c r="D60">
        <f>Data!O99/Data!O$41*100</f>
        <v>487.93651525831905</v>
      </c>
      <c r="E60">
        <f>Data!P99/Data!P$41*100</f>
        <v>399.1279947430362</v>
      </c>
      <c r="F60" s="44">
        <f>Data!Q99/Data!Q$41*100</f>
        <v>285.4425377008201</v>
      </c>
    </row>
    <row r="61" spans="1:6" ht="12.75">
      <c r="A61" s="19">
        <v>2018</v>
      </c>
      <c r="B61" s="43">
        <f>Data!M100/Data!M$41*100</f>
        <v>490.0681670415177</v>
      </c>
      <c r="C61" s="43">
        <f>Data!N100/Data!N$41*100</f>
        <v>529.3068996425633</v>
      </c>
      <c r="D61" s="43">
        <f>Data!O100/Data!O$41*100</f>
        <v>481.82413644223675</v>
      </c>
      <c r="E61" s="43">
        <f>Data!P100/Data!P$41*100</f>
        <v>393.52033087927896</v>
      </c>
      <c r="F61" s="44">
        <f>Data!Q100/Data!Q$41*100</f>
        <v>284.00489843507273</v>
      </c>
    </row>
    <row r="62" spans="1:6" ht="12.75">
      <c r="A62" s="21">
        <v>2019</v>
      </c>
      <c r="B62" s="22">
        <f>Data!M101/Data!M$41*100</f>
        <v>487.31631004632953</v>
      </c>
      <c r="C62" s="22">
        <f>Data!N101/Data!N$41*100</f>
        <v>527.9759618739764</v>
      </c>
      <c r="D62" s="22">
        <f>Data!O101/Data!O$41*100</f>
        <v>479.81339865728285</v>
      </c>
      <c r="E62" s="22">
        <f>Data!P101/Data!P$41*100</f>
        <v>383.8342229067031</v>
      </c>
      <c r="F62" s="49">
        <f>Data!Q101/Data!Q$41*100</f>
        <v>283.3376738634823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="70" zoomScaleNormal="70" zoomScalePageLayoutView="0" workbookViewId="0" topLeftCell="A1">
      <pane xSplit="1" ySplit="1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D2" sqref="D2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8.57421875" style="0" customWidth="1"/>
  </cols>
  <sheetData>
    <row r="1" spans="1:5" ht="12.75">
      <c r="A1" s="5"/>
      <c r="B1" s="5" t="s">
        <v>18</v>
      </c>
      <c r="C1" s="5" t="s">
        <v>23</v>
      </c>
      <c r="D1" s="5" t="s">
        <v>100</v>
      </c>
      <c r="E1" s="5" t="s">
        <v>38</v>
      </c>
    </row>
    <row r="2" spans="1:5" ht="12.75">
      <c r="A2">
        <v>1950</v>
      </c>
      <c r="B2">
        <f>Data!N32/Data!$M32*100</f>
        <v>49.41455071701092</v>
      </c>
      <c r="C2">
        <f>Data!O32/Data!$M32*100</f>
        <v>43.21799763189054</v>
      </c>
      <c r="D2" s="23">
        <f>Data!P32/Data!$M32*100</f>
        <v>37.810814366530714</v>
      </c>
      <c r="E2" s="23"/>
    </row>
    <row r="3" spans="1:5" ht="12.75">
      <c r="A3">
        <v>1951</v>
      </c>
      <c r="B3">
        <f>Data!N33/Data!$M33*100</f>
        <v>48.814617786515555</v>
      </c>
      <c r="C3">
        <f>Data!O33/Data!$M33*100</f>
        <v>42.60437145830924</v>
      </c>
      <c r="D3" s="23">
        <f>Data!P33/Data!$M33*100</f>
        <v>37.78188967271886</v>
      </c>
      <c r="E3" s="23"/>
    </row>
    <row r="4" spans="1:5" ht="12.75">
      <c r="A4">
        <v>1952</v>
      </c>
      <c r="B4">
        <f>Data!N34/Data!$M34*100</f>
        <v>48.83383550942975</v>
      </c>
      <c r="C4">
        <f>Data!O34/Data!$M34*100</f>
        <v>42.283227318379645</v>
      </c>
      <c r="D4" s="23">
        <f>Data!P34/Data!$M34*100</f>
        <v>37.964512889186466</v>
      </c>
      <c r="E4" s="23"/>
    </row>
    <row r="5" spans="1:5" ht="12.75">
      <c r="A5">
        <v>1953</v>
      </c>
      <c r="B5">
        <f>Data!N35/Data!$M35*100</f>
        <v>48.61602497398543</v>
      </c>
      <c r="C5">
        <f>Data!O35/Data!$M35*100</f>
        <v>42.02913631633715</v>
      </c>
      <c r="D5" s="23">
        <f>Data!P35/Data!$M35*100</f>
        <v>38.6576482830385</v>
      </c>
      <c r="E5" s="23"/>
    </row>
    <row r="6" spans="1:5" ht="12.75">
      <c r="A6">
        <v>1954</v>
      </c>
      <c r="B6">
        <f>Data!N36/Data!$M36*100</f>
        <v>49.08100120070195</v>
      </c>
      <c r="C6">
        <f>Data!O36/Data!$M36*100</f>
        <v>42.467904313290845</v>
      </c>
      <c r="D6" s="23">
        <f>Data!P36/Data!$M36*100</f>
        <v>38.54253255749514</v>
      </c>
      <c r="E6" s="23"/>
    </row>
    <row r="7" spans="1:5" ht="12.75">
      <c r="A7">
        <v>1955</v>
      </c>
      <c r="B7">
        <f>Data!N37/Data!$M37*100</f>
        <v>49.286715593304194</v>
      </c>
      <c r="C7">
        <f>Data!O37/Data!$M37*100</f>
        <v>42.68986558918117</v>
      </c>
      <c r="D7" s="23">
        <f>Data!P37/Data!$M37*100</f>
        <v>39.43267089964543</v>
      </c>
      <c r="E7" s="23"/>
    </row>
    <row r="8" spans="1:5" ht="12.75">
      <c r="A8">
        <v>1956</v>
      </c>
      <c r="B8">
        <f>Data!N38/Data!$M38*100</f>
        <v>50.650140673713025</v>
      </c>
      <c r="C8">
        <f>Data!O38/Data!$M38*100</f>
        <v>43.89019846399515</v>
      </c>
      <c r="D8" s="23">
        <f>Data!P38/Data!$M38*100</f>
        <v>38.62063721390009</v>
      </c>
      <c r="E8" s="23"/>
    </row>
    <row r="9" spans="1:5" ht="12.75">
      <c r="A9">
        <v>1957</v>
      </c>
      <c r="B9">
        <f>Data!N39/Data!$M39*100</f>
        <v>52.52489830270724</v>
      </c>
      <c r="C9">
        <f>Data!O39/Data!$M39*100</f>
        <v>45.41310141674849</v>
      </c>
      <c r="D9" s="23">
        <f>Data!P39/Data!$M39*100</f>
        <v>37.89451535979801</v>
      </c>
      <c r="E9" s="23"/>
    </row>
    <row r="10" spans="1:5" ht="12.75">
      <c r="A10">
        <v>1958</v>
      </c>
      <c r="B10">
        <f>Data!N40/Data!$M40*100</f>
        <v>54.300286452875014</v>
      </c>
      <c r="C10">
        <f>Data!O40/Data!$M40*100</f>
        <v>46.90840494655208</v>
      </c>
      <c r="D10" s="23">
        <f>Data!P40/Data!$M40*100</f>
        <v>36.645008034653806</v>
      </c>
      <c r="E10" s="23"/>
    </row>
    <row r="11" spans="1:5" ht="12.75">
      <c r="A11">
        <v>1959</v>
      </c>
      <c r="B11">
        <f>Data!N41/Data!$M41*100</f>
        <v>52.96310832025117</v>
      </c>
      <c r="C11">
        <f>Data!O41/Data!$M41*100</f>
        <v>45.72213500784929</v>
      </c>
      <c r="D11" s="23">
        <f>Data!P41/Data!$M41*100</f>
        <v>37.257980115122976</v>
      </c>
      <c r="E11" s="23"/>
    </row>
    <row r="12" spans="1:5" ht="12.75">
      <c r="A12">
        <v>1960</v>
      </c>
      <c r="B12">
        <f>Data!N42/Data!$M42*100</f>
        <v>52.45177782942133</v>
      </c>
      <c r="C12">
        <f>Data!O42/Data!$M42*100</f>
        <v>45.305600743667206</v>
      </c>
      <c r="D12" s="23">
        <f>Data!P42/Data!$M42*100</f>
        <v>37.8573088542877</v>
      </c>
      <c r="E12" s="23"/>
    </row>
    <row r="13" spans="1:5" ht="12.75">
      <c r="A13">
        <v>1961</v>
      </c>
      <c r="B13">
        <f>Data!N43/Data!$M43*100</f>
        <v>54.65924128804587</v>
      </c>
      <c r="C13">
        <f>Data!O43/Data!$M43*100</f>
        <v>46.93978826643141</v>
      </c>
      <c r="D13" s="23">
        <f>Data!P43/Data!$M43*100</f>
        <v>35.25033083370093</v>
      </c>
      <c r="E13" s="23"/>
    </row>
    <row r="14" spans="1:5" ht="12.75">
      <c r="A14">
        <v>1962</v>
      </c>
      <c r="B14">
        <f>Data!N44/Data!$M44*100</f>
        <v>55.81800481631398</v>
      </c>
      <c r="C14">
        <f>Data!O44/Data!$M44*100</f>
        <v>48.23999590100938</v>
      </c>
      <c r="D14" s="23">
        <f>Data!P44/Data!$M44*100</f>
        <v>34.00625096070093</v>
      </c>
      <c r="E14" s="23"/>
    </row>
    <row r="15" spans="1:5" ht="12.75">
      <c r="A15">
        <v>1963</v>
      </c>
      <c r="B15">
        <f>Data!N45/Data!$M45*100</f>
        <v>57.40198393953708</v>
      </c>
      <c r="C15">
        <f>Data!O45/Data!$M45*100</f>
        <v>48.83797827113841</v>
      </c>
      <c r="D15" s="23">
        <f>Data!P45/Data!$M45*100</f>
        <v>32.366556447803504</v>
      </c>
      <c r="E15" s="23"/>
    </row>
    <row r="16" spans="1:5" ht="12.75">
      <c r="A16">
        <v>1964</v>
      </c>
      <c r="B16">
        <f>Data!N46/Data!$M46*100</f>
        <v>57.84372382433888</v>
      </c>
      <c r="C16">
        <f>Data!O46/Data!$M46*100</f>
        <v>49.00482629332696</v>
      </c>
      <c r="D16" s="23">
        <f>Data!P46/Data!$M46*100</f>
        <v>32.02903753340513</v>
      </c>
      <c r="E16" s="23">
        <f>Data!R46/Data!$M46*100</f>
        <v>35.22699533325356</v>
      </c>
    </row>
    <row r="17" spans="1:5" ht="12.75">
      <c r="A17">
        <v>1965</v>
      </c>
      <c r="B17">
        <f>Data!N47/Data!$M47*100</f>
        <v>58.59486447931527</v>
      </c>
      <c r="C17">
        <f>Data!O47/Data!$M47*100</f>
        <v>49.65406562054209</v>
      </c>
      <c r="D17" s="23">
        <f>Data!P47/Data!$M47*100</f>
        <v>31.094864479315266</v>
      </c>
      <c r="E17" s="23">
        <f>Data!R47/Data!$M47*100</f>
        <v>35.25637660485022</v>
      </c>
    </row>
    <row r="18" spans="1:5" ht="12.75">
      <c r="A18">
        <v>1966</v>
      </c>
      <c r="B18">
        <f>Data!N48/Data!$M48*100</f>
        <v>60.5854010292045</v>
      </c>
      <c r="C18">
        <f>Data!O48/Data!$M48*100</f>
        <v>50.42118719066505</v>
      </c>
      <c r="D18" s="23">
        <f>Data!P48/Data!$M48*100</f>
        <v>28.735782883739226</v>
      </c>
      <c r="E18" s="23">
        <f>Data!R48/Data!$M48*100</f>
        <v>35.904736307319155</v>
      </c>
    </row>
    <row r="19" spans="1:5" ht="12.75">
      <c r="A19">
        <v>1967</v>
      </c>
      <c r="B19">
        <f>Data!N49/Data!$M49*100</f>
        <v>60.21550308927559</v>
      </c>
      <c r="C19">
        <f>Data!O49/Data!$M49*100</f>
        <v>49.625406679998804</v>
      </c>
      <c r="D19" s="23">
        <f>Data!P49/Data!$M49*100</f>
        <v>28.964570336984746</v>
      </c>
      <c r="E19" s="23">
        <f>Data!R49/Data!$M49*100</f>
        <v>34.40303256424798</v>
      </c>
    </row>
    <row r="20" spans="1:5" ht="12.75">
      <c r="A20">
        <v>1968</v>
      </c>
      <c r="B20">
        <f>Data!N50/Data!$M50*100</f>
        <v>59.74273591492562</v>
      </c>
      <c r="C20">
        <f>Data!O50/Data!$M50*100</f>
        <v>48.51495783876685</v>
      </c>
      <c r="D20" s="23">
        <f>Data!P50/Data!$M50*100</f>
        <v>28.8817874214512</v>
      </c>
      <c r="E20" s="23">
        <f>Data!R50/Data!$M50*100</f>
        <v>32.76581986143187</v>
      </c>
    </row>
    <row r="21" spans="1:5" ht="12.75">
      <c r="A21">
        <v>1969</v>
      </c>
      <c r="B21">
        <f>Data!N51/Data!$M51*100</f>
        <v>60.282902027247246</v>
      </c>
      <c r="C21">
        <f>Data!O51/Data!$M51*100</f>
        <v>48.66697086239489</v>
      </c>
      <c r="D21" s="23">
        <f>Data!P51/Data!$M51*100</f>
        <v>30.28920322447472</v>
      </c>
      <c r="E21" s="23">
        <f>Data!R51/Data!$M51*100</f>
        <v>28.97529496121504</v>
      </c>
    </row>
    <row r="22" spans="1:5" ht="12.75">
      <c r="A22">
        <v>1970</v>
      </c>
      <c r="B22">
        <f>Data!N52/Data!$M52*100</f>
        <v>61.78890250306319</v>
      </c>
      <c r="C22">
        <f>Data!O52/Data!$M52*100</f>
        <v>49.808429118773944</v>
      </c>
      <c r="D22" s="23">
        <f>Data!P52/Data!$M52*100</f>
        <v>28.51197074897408</v>
      </c>
      <c r="E22" s="23">
        <f>Data!R52/Data!$M52*100</f>
        <v>29.771865336367355</v>
      </c>
    </row>
    <row r="23" spans="1:5" ht="12.75">
      <c r="A23">
        <v>1971</v>
      </c>
      <c r="B23">
        <f>Data!N53/Data!$M53*100</f>
        <v>62.79561755043773</v>
      </c>
      <c r="C23">
        <f>Data!O53/Data!$M53*100</f>
        <v>50.212414647150894</v>
      </c>
      <c r="D23" s="23">
        <f>Data!P53/Data!$M53*100</f>
        <v>26.968920383206346</v>
      </c>
      <c r="E23" s="23">
        <f>Data!R53/Data!$M53*100</f>
        <v>28.042551727696463</v>
      </c>
    </row>
    <row r="24" spans="1:5" ht="12.75">
      <c r="A24">
        <v>1972</v>
      </c>
      <c r="B24">
        <f>Data!N54/Data!$M54*100</f>
        <v>62.85740638258625</v>
      </c>
      <c r="C24">
        <f>Data!O54/Data!$M54*100</f>
        <v>50.01383508577754</v>
      </c>
      <c r="D24" s="23">
        <f>Data!P54/Data!$M54*100</f>
        <v>26.920002459570807</v>
      </c>
      <c r="E24" s="23">
        <f>Data!R54/Data!$M54*100</f>
        <v>28.03065855008301</v>
      </c>
    </row>
    <row r="25" spans="1:5" ht="12.75">
      <c r="A25">
        <v>1973</v>
      </c>
      <c r="B25">
        <f>Data!N55/Data!$M55*100</f>
        <v>63.421880227500836</v>
      </c>
      <c r="C25">
        <f>Data!O55/Data!$M55*100</f>
        <v>49.54968216794914</v>
      </c>
      <c r="D25" s="23">
        <f>Data!P55/Data!$M55*100</f>
        <v>26.898628303780526</v>
      </c>
      <c r="E25" s="23">
        <f>Data!R55/Data!$M55*100</f>
        <v>28.38171428571428</v>
      </c>
    </row>
    <row r="26" spans="1:5" ht="12.75">
      <c r="A26">
        <v>1974</v>
      </c>
      <c r="B26">
        <f>Data!N56/Data!$M56*100</f>
        <v>63.090246752354105</v>
      </c>
      <c r="C26">
        <f>Data!O56/Data!$M56*100</f>
        <v>49.02513345705318</v>
      </c>
      <c r="D26" s="23">
        <f>Data!P56/Data!$M56*100</f>
        <v>28.204687607395694</v>
      </c>
      <c r="E26" s="23">
        <f>Data!R56/Data!$M56*100</f>
        <v>27.20747817719431</v>
      </c>
    </row>
    <row r="27" spans="1:5" ht="12.75">
      <c r="A27">
        <v>1975</v>
      </c>
      <c r="B27">
        <f>Data!N57/Data!$M57*100</f>
        <v>66.63423604503222</v>
      </c>
      <c r="C27">
        <f>Data!O57/Data!$M57*100</f>
        <v>51.73682015972971</v>
      </c>
      <c r="D27" s="23">
        <f>Data!P57/Data!$M57*100</f>
        <v>24.25240289523483</v>
      </c>
      <c r="E27" s="23">
        <f>Data!R57/Data!$M57*100</f>
        <v>30.310003955823074</v>
      </c>
    </row>
    <row r="28" spans="1:5" ht="12.75">
      <c r="A28">
        <v>1976</v>
      </c>
      <c r="B28">
        <f>Data!N58/Data!$M58*100</f>
        <v>64.91780539466532</v>
      </c>
      <c r="C28">
        <f>Data!O58/Data!$M58*100</f>
        <v>50.23055727380083</v>
      </c>
      <c r="D28" s="23">
        <f>Data!P58/Data!$M58*100</f>
        <v>25.983617312414474</v>
      </c>
      <c r="E28" s="23">
        <f>Data!R58/Data!$M58*100</f>
        <v>30.6395546308272</v>
      </c>
    </row>
    <row r="29" spans="1:5" ht="12.75">
      <c r="A29">
        <v>1977</v>
      </c>
      <c r="B29">
        <f>Data!N59/Data!$M59*100</f>
        <v>65.86231184618997</v>
      </c>
      <c r="C29">
        <f>Data!O59/Data!$M59*100</f>
        <v>51.1595753006548</v>
      </c>
      <c r="D29" s="23">
        <f>Data!P59/Data!$M59*100</f>
        <v>24.016730580265918</v>
      </c>
      <c r="E29" s="23">
        <f>Data!R59/Data!$M59*100</f>
        <v>30.685560744006473</v>
      </c>
    </row>
    <row r="30" spans="1:5" ht="12.75">
      <c r="A30">
        <v>1978</v>
      </c>
      <c r="B30">
        <f>Data!N60/Data!$M60*100</f>
        <v>66.15580275930904</v>
      </c>
      <c r="C30">
        <f>Data!O60/Data!$M60*100</f>
        <v>51.3852890513064</v>
      </c>
      <c r="D30" s="23">
        <f>Data!P60/Data!$M60*100</f>
        <v>23.965259107812674</v>
      </c>
      <c r="E30" s="23">
        <f>Data!R60/Data!$M60*100</f>
        <v>31.253444306711526</v>
      </c>
    </row>
    <row r="31" spans="1:5" ht="12.75">
      <c r="A31">
        <v>1979</v>
      </c>
      <c r="B31">
        <f>Data!N61/Data!$M61*100</f>
        <v>66.93087878260738</v>
      </c>
      <c r="C31">
        <f>Data!O61/Data!$M61*100</f>
        <v>51.710445706679174</v>
      </c>
      <c r="D31" s="23">
        <f>Data!P61/Data!$M61*100</f>
        <v>23.34495564110515</v>
      </c>
      <c r="E31" s="23">
        <f>Data!R61/Data!$M61*100</f>
        <v>31.350960920305255</v>
      </c>
    </row>
    <row r="32" spans="1:5" ht="12.75">
      <c r="A32">
        <v>1980</v>
      </c>
      <c r="B32">
        <f>Data!N62/Data!$M62*100</f>
        <v>66.32399633105199</v>
      </c>
      <c r="C32">
        <f>Data!O62/Data!$M62*100</f>
        <v>51.09292316376208</v>
      </c>
      <c r="D32" s="23">
        <f>Data!P62/Data!$M62*100</f>
        <v>24.32018626966768</v>
      </c>
      <c r="E32" s="23">
        <f>Data!R62/Data!$M62*100</f>
        <v>30.76418824525506</v>
      </c>
    </row>
    <row r="33" spans="1:5" ht="12.75">
      <c r="A33">
        <v>1981</v>
      </c>
      <c r="B33">
        <f>Data!N63/Data!$M63*100</f>
        <v>64.64325825694551</v>
      </c>
      <c r="C33">
        <f>Data!O63/Data!$M63*100</f>
        <v>49.856415567646096</v>
      </c>
      <c r="D33" s="23">
        <f>Data!P63/Data!$M63*100</f>
        <v>26.269562117920813</v>
      </c>
      <c r="E33" s="23">
        <f>Data!R63/Data!$M63*100</f>
        <v>29.815020209424787</v>
      </c>
    </row>
    <row r="34" spans="1:5" ht="12.75">
      <c r="A34">
        <v>1982</v>
      </c>
      <c r="B34">
        <f>Data!N64/Data!$M64*100</f>
        <v>64.73244923169432</v>
      </c>
      <c r="C34">
        <f>Data!O64/Data!$M64*100</f>
        <v>50.14215779188099</v>
      </c>
      <c r="D34" s="23">
        <f>Data!P64/Data!$M64*100</f>
        <v>26.231543997019592</v>
      </c>
      <c r="E34" s="23">
        <f>Data!R64/Data!$M64*100</f>
        <v>29.658844829051173</v>
      </c>
    </row>
    <row r="35" spans="1:5" ht="12.75">
      <c r="A35">
        <v>1983</v>
      </c>
      <c r="B35">
        <f>Data!N65/Data!$M65*100</f>
        <v>63.348084923706296</v>
      </c>
      <c r="C35">
        <f>Data!O65/Data!$M65*100</f>
        <v>48.50285036079318</v>
      </c>
      <c r="D35" s="23">
        <f>Data!P65/Data!$M65*100</f>
        <v>27.73088553733878</v>
      </c>
      <c r="E35" s="23">
        <f>Data!R65/Data!$M65*100</f>
        <v>29.062316525779515</v>
      </c>
    </row>
    <row r="36" spans="1:5" ht="12.75">
      <c r="A36">
        <v>1984</v>
      </c>
      <c r="B36">
        <f>Data!N66/Data!$M66*100</f>
        <v>60.235183049611905</v>
      </c>
      <c r="C36">
        <f>Data!O66/Data!$M66*100</f>
        <v>46.28134728338482</v>
      </c>
      <c r="D36" s="23">
        <f>Data!P66/Data!$M66*100</f>
        <v>30.796073112291538</v>
      </c>
      <c r="E36" s="23">
        <f>Data!R66/Data!$M66*100</f>
        <v>26.769122664451867</v>
      </c>
    </row>
    <row r="37" spans="1:5" ht="12.75">
      <c r="A37">
        <v>1985</v>
      </c>
      <c r="B37">
        <f>Data!N67/Data!$M67*100</f>
        <v>60.502564280469265</v>
      </c>
      <c r="C37">
        <f>Data!O67/Data!$M67*100</f>
        <v>46.67337369111839</v>
      </c>
      <c r="D37" s="23">
        <f>Data!P67/Data!$M67*100</f>
        <v>30.494411776609827</v>
      </c>
      <c r="E37" s="23">
        <f>Data!R67/Data!$M67*100</f>
        <v>26.460293837053996</v>
      </c>
    </row>
    <row r="38" spans="1:5" ht="12.75">
      <c r="A38">
        <v>1986</v>
      </c>
      <c r="B38">
        <f>Data!N68/Data!$M68*100</f>
        <v>61.34945880025627</v>
      </c>
      <c r="C38">
        <f>Data!O68/Data!$M68*100</f>
        <v>47.40471400150614</v>
      </c>
      <c r="D38" s="23">
        <f>Data!P68/Data!$M68*100</f>
        <v>29.221976193955197</v>
      </c>
      <c r="E38" s="23">
        <f>Data!R68/Data!$M68*100</f>
        <v>26.309051467365034</v>
      </c>
    </row>
    <row r="39" spans="1:5" ht="12.75">
      <c r="A39">
        <v>1987</v>
      </c>
      <c r="B39">
        <f>Data!N69/Data!$M69*100</f>
        <v>63.377308707124016</v>
      </c>
      <c r="C39">
        <f>Data!O69/Data!$M69*100</f>
        <v>49.05406164037501</v>
      </c>
      <c r="D39" s="23">
        <f>Data!P69/Data!$M69*100</f>
        <v>27.180710716892158</v>
      </c>
      <c r="E39" s="23">
        <f>Data!R69/Data!$M69*100</f>
        <v>26.772887217200918</v>
      </c>
    </row>
    <row r="40" spans="1:5" ht="12.75">
      <c r="A40">
        <v>1988</v>
      </c>
      <c r="B40">
        <f>Data!N70/Data!$M70*100</f>
        <v>62.6410999724683</v>
      </c>
      <c r="C40">
        <f>Data!O70/Data!$M70*100</f>
        <v>48.8844262339331</v>
      </c>
      <c r="D40" s="23">
        <f>Data!P70/Data!$M70*100</f>
        <v>27.738459628268043</v>
      </c>
      <c r="E40" s="23">
        <f>Data!R70/Data!$M70*100</f>
        <v>26.212590085348275</v>
      </c>
    </row>
    <row r="41" spans="1:5" ht="12.75">
      <c r="A41">
        <v>1989</v>
      </c>
      <c r="B41">
        <f>Data!N71/Data!$M71*100</f>
        <v>61.067408560708536</v>
      </c>
      <c r="C41">
        <f>Data!O71/Data!$M71*100</f>
        <v>48.34834988131397</v>
      </c>
      <c r="D41" s="23">
        <f>Data!P71/Data!$M71*100</f>
        <v>29.40605936853927</v>
      </c>
      <c r="E41" s="23">
        <f>Data!R71/Data!$M71*100</f>
        <v>25.322949539294015</v>
      </c>
    </row>
    <row r="42" spans="1:5" ht="12.75">
      <c r="A42">
        <v>1990</v>
      </c>
      <c r="B42">
        <f>Data!N72/Data!$M72*100</f>
        <v>61.39208716482497</v>
      </c>
      <c r="C42">
        <f>Data!O72/Data!$M72*100</f>
        <v>52.751429564948616</v>
      </c>
      <c r="D42" s="23">
        <f>Data!P72/Data!$M72*100</f>
        <v>28.668572753264815</v>
      </c>
      <c r="E42" s="23">
        <f>Data!R72/Data!$M72*100</f>
        <v>24.79804497334054</v>
      </c>
    </row>
    <row r="43" spans="1:5" ht="12.75">
      <c r="A43">
        <v>1991</v>
      </c>
      <c r="B43">
        <f>Data!N73/Data!$M73*100</f>
        <v>61.76658950970256</v>
      </c>
      <c r="C43">
        <f>Data!O73/Data!$M73*100</f>
        <v>53.03977090785995</v>
      </c>
      <c r="D43" s="23">
        <f>Data!P73/Data!$M73*100</f>
        <v>28.14155405714495</v>
      </c>
      <c r="E43" s="23">
        <f>Data!R73/Data!$M73*100</f>
        <v>24.571427525823186</v>
      </c>
    </row>
    <row r="44" spans="1:5" ht="12.75">
      <c r="A44">
        <v>1992</v>
      </c>
      <c r="B44">
        <f>Data!N74/Data!$M74*100</f>
        <v>62.87626594664005</v>
      </c>
      <c r="C44">
        <f>Data!O74/Data!$M74*100</f>
        <v>53.88194319236233</v>
      </c>
      <c r="D44" s="23">
        <f>Data!P74/Data!$M74*100</f>
        <v>27.046732835236746</v>
      </c>
      <c r="E44" s="23">
        <f>Data!R74/Data!$M74*100</f>
        <v>24.626641278105886</v>
      </c>
    </row>
    <row r="45" spans="1:5" ht="12.75">
      <c r="A45">
        <v>1993</v>
      </c>
      <c r="B45">
        <f>Data!N75/Data!$M75*100</f>
        <v>62.94610747679557</v>
      </c>
      <c r="C45">
        <f>Data!O75/Data!$M75*100</f>
        <v>54.24444292221805</v>
      </c>
      <c r="D45" s="23">
        <f>Data!P75/Data!$M75*100</f>
        <v>26.0159434188444</v>
      </c>
      <c r="E45" s="23">
        <f>Data!R75/Data!$M75*100</f>
        <v>24.206096516765424</v>
      </c>
    </row>
    <row r="46" spans="1:5" ht="12.75">
      <c r="A46">
        <v>1994</v>
      </c>
      <c r="B46">
        <f>Data!N76/Data!$M76*100</f>
        <v>61.11837085856209</v>
      </c>
      <c r="C46">
        <f>Data!O76/Data!$M76*100</f>
        <v>52.900021102868365</v>
      </c>
      <c r="D46" s="23">
        <f>Data!P76/Data!$M76*100</f>
        <v>28.03637809846923</v>
      </c>
      <c r="E46" s="23">
        <f>Data!R76/Data!$M76*100</f>
        <v>22.75865461097674</v>
      </c>
    </row>
    <row r="47" spans="1:5" ht="12.75">
      <c r="A47">
        <v>1995</v>
      </c>
      <c r="B47">
        <f>Data!N77/Data!$M77*100</f>
        <v>59.929240294575735</v>
      </c>
      <c r="C47">
        <f>Data!O77/Data!$M77*100</f>
        <v>51.32732132212971</v>
      </c>
      <c r="D47" s="23">
        <f>Data!P77/Data!$M77*100</f>
        <v>28.13582786932528</v>
      </c>
      <c r="E47" s="23">
        <f>Data!R77/Data!$M77*100</f>
        <v>22.622234699175113</v>
      </c>
    </row>
    <row r="48" spans="1:5" ht="12.75">
      <c r="A48">
        <v>1996</v>
      </c>
      <c r="B48">
        <f>Data!N78/Data!$M78*100</f>
        <v>59.360613341648175</v>
      </c>
      <c r="C48">
        <f>Data!O78/Data!$M78*100</f>
        <v>50.767227306909255</v>
      </c>
      <c r="D48" s="23">
        <f>Data!P78/Data!$M78*100</f>
        <v>28.393829900405347</v>
      </c>
      <c r="E48" s="23">
        <f>Data!R78/Data!$M78*100</f>
        <v>22.377802314704425</v>
      </c>
    </row>
    <row r="49" spans="1:5" ht="12.75">
      <c r="A49">
        <v>1997</v>
      </c>
      <c r="B49">
        <f>Data!N79/Data!$M79*100</f>
        <v>58.451906270482844</v>
      </c>
      <c r="C49">
        <f>Data!O79/Data!$M79*100</f>
        <v>50.17581112082149</v>
      </c>
      <c r="D49" s="23">
        <f>Data!P79/Data!$M79*100</f>
        <v>29.213663425824777</v>
      </c>
      <c r="E49" s="23">
        <f>Data!R79/Data!$M79*100</f>
        <v>21.869578872623986</v>
      </c>
    </row>
    <row r="50" spans="1:5" ht="12.75">
      <c r="A50">
        <v>1998</v>
      </c>
      <c r="B50">
        <f>Data!N80/Data!$M80*100</f>
        <v>59.35674872049561</v>
      </c>
      <c r="C50">
        <f>Data!O80/Data!$M80*100</f>
        <v>47.823310683337574</v>
      </c>
      <c r="D50" s="23">
        <f>Data!P80/Data!$M80*100</f>
        <v>28.31324718380036</v>
      </c>
      <c r="E50" s="23">
        <f>Data!R80/Data!$M80*100</f>
        <v>21.991260348102596</v>
      </c>
    </row>
    <row r="51" spans="1:5" ht="12.75">
      <c r="A51">
        <v>1999</v>
      </c>
      <c r="B51">
        <f>Data!N81/Data!$M81*100</f>
        <v>59.82532353948713</v>
      </c>
      <c r="C51">
        <f>Data!O81/Data!$M81*100</f>
        <v>48.31068279033671</v>
      </c>
      <c r="D51" s="23">
        <f>Data!P81/Data!$M81*100</f>
        <v>27.431661851594736</v>
      </c>
      <c r="E51" s="23">
        <f>Data!R81/Data!$M81*100</f>
        <v>21.962404241709535</v>
      </c>
    </row>
    <row r="52" spans="1:5" ht="12.75">
      <c r="A52">
        <v>2000</v>
      </c>
      <c r="B52">
        <f>Data!N82/Data!$M82*100</f>
        <v>59.2072649963304</v>
      </c>
      <c r="C52">
        <f>Data!O82/Data!$M82*100</f>
        <v>46.759403150358985</v>
      </c>
      <c r="D52" s="23">
        <f>Data!P82/Data!$M82*100</f>
        <v>29.112743779333826</v>
      </c>
      <c r="E52" s="23">
        <f>Data!R82/Data!$M82*100</f>
        <v>19.88302875335943</v>
      </c>
    </row>
    <row r="53" spans="1:5" ht="12.75">
      <c r="A53">
        <v>2001</v>
      </c>
      <c r="B53">
        <f>Data!N83/Data!$M83*100</f>
        <v>58.70912131548508</v>
      </c>
      <c r="C53">
        <f>Data!O83/Data!$M83*100</f>
        <v>47.08615435241189</v>
      </c>
      <c r="D53" s="23">
        <f>Data!P83/Data!$M83*100</f>
        <v>29.018862457055434</v>
      </c>
      <c r="E53" s="23">
        <f>Data!R83/Data!$M83*100</f>
        <v>20.228217803546563</v>
      </c>
    </row>
    <row r="54" spans="1:5" ht="12.75">
      <c r="A54">
        <v>2002</v>
      </c>
      <c r="B54">
        <f>Data!N84/Data!$M84*100</f>
        <v>59.54914931819746</v>
      </c>
      <c r="C54">
        <f>Data!O84/Data!$M84*100</f>
        <v>47.2610489014547</v>
      </c>
      <c r="D54" s="23">
        <f>Data!P84/Data!$M84*100</f>
        <v>28.256203110509176</v>
      </c>
      <c r="E54" s="23">
        <f>Data!R84/Data!$M84*100</f>
        <v>20.401334905112158</v>
      </c>
    </row>
    <row r="55" spans="1:5" ht="12.75">
      <c r="A55">
        <v>2003</v>
      </c>
      <c r="B55">
        <f>Data!N85/Data!$M85*100</f>
        <v>59.95930705731893</v>
      </c>
      <c r="C55">
        <f>Data!O85/Data!$M85*100</f>
        <v>47.30659225671434</v>
      </c>
      <c r="D55" s="23">
        <f>Data!P85/Data!$M85*100</f>
        <v>27.741192884548312</v>
      </c>
      <c r="E55" s="23">
        <f>Data!R85/Data!$M85*100</f>
        <v>20.364539937216605</v>
      </c>
    </row>
    <row r="56" spans="1:5" ht="12.75">
      <c r="A56">
        <v>2004</v>
      </c>
      <c r="B56">
        <f>Data!N86/Data!$M86*100</f>
        <v>58.962586298998566</v>
      </c>
      <c r="C56">
        <f>Data!O86/Data!$M86*100</f>
        <v>46.32005066931734</v>
      </c>
      <c r="D56" s="23">
        <f>Data!P86/Data!$M86*100</f>
        <v>28.640335751846568</v>
      </c>
      <c r="E56" s="23">
        <f>Data!R86/Data!$M86*100</f>
        <v>19.619060498894424</v>
      </c>
    </row>
    <row r="57" spans="1:5" ht="12.75">
      <c r="A57">
        <v>2005</v>
      </c>
      <c r="B57">
        <f>Data!N87/Data!$M87*100</f>
        <v>57.4930995993874</v>
      </c>
      <c r="C57">
        <f>Data!O87/Data!$M87*100</f>
        <v>45.312270166907496</v>
      </c>
      <c r="D57" s="23">
        <f>Data!P87/Data!$M87*100</f>
        <v>29.83633720678705</v>
      </c>
      <c r="E57" s="23">
        <f>Data!R87/Data!$M87*100</f>
        <v>18.811967328009132</v>
      </c>
    </row>
    <row r="58" spans="1:5" ht="12.75">
      <c r="A58">
        <v>2006</v>
      </c>
      <c r="B58">
        <f>Data!N88/Data!$M88*100</f>
        <v>55.81173218985297</v>
      </c>
      <c r="C58">
        <f>Data!O88/Data!$M88*100</f>
        <v>44.53659577494843</v>
      </c>
      <c r="D58" s="23">
        <f>Data!P88/Data!$M88*100</f>
        <v>31.429181104122417</v>
      </c>
      <c r="E58" s="23">
        <f>Data!R88/Data!$M88*100</f>
        <v>18.187472793228537</v>
      </c>
    </row>
    <row r="59" spans="1:5" ht="12.75">
      <c r="A59">
        <v>2007</v>
      </c>
      <c r="B59">
        <f>Data!N89/Data!$M89*100</f>
        <v>55.64247436980666</v>
      </c>
      <c r="C59">
        <f>Data!O89/Data!$M89*100</f>
        <v>44.51693000959875</v>
      </c>
      <c r="D59" s="23">
        <f>Data!P89/Data!$M89*100</f>
        <v>31.986251372276286</v>
      </c>
      <c r="E59" s="23">
        <f>Data!R89/Data!$M89*100</f>
        <v>17.981906070203067</v>
      </c>
    </row>
    <row r="60" spans="1:5" ht="12.75">
      <c r="A60">
        <v>2008</v>
      </c>
      <c r="B60">
        <f>Data!N90/Data!$M90*100</f>
        <v>56.4843752869152</v>
      </c>
      <c r="C60">
        <f>Data!O90/Data!$M90*100</f>
        <v>44.66346913067908</v>
      </c>
      <c r="D60" s="23">
        <f>Data!P90/Data!$M90*100</f>
        <v>31.298637864359346</v>
      </c>
      <c r="E60" s="23">
        <f>Data!R90/Data!$M90*100</f>
        <v>18.053571704010015</v>
      </c>
    </row>
    <row r="61" spans="1:5" ht="12.75">
      <c r="A61">
        <v>2009</v>
      </c>
      <c r="B61">
        <f>Data!N91/Data!$M91*100</f>
        <v>60.23321860192317</v>
      </c>
      <c r="C61">
        <f>Data!O91/Data!$M91*100</f>
        <v>47.58195835712852</v>
      </c>
      <c r="D61" s="23">
        <f>Data!P91/Data!$M91*100</f>
        <v>28.11376159533254</v>
      </c>
      <c r="E61" s="23">
        <f>Data!R91/Data!$M91*100</f>
        <v>19.331360261772833</v>
      </c>
    </row>
    <row r="62" spans="1:5" ht="12.75">
      <c r="A62">
        <v>2010</v>
      </c>
      <c r="B62">
        <f>Data!N92/Data!$M92*100</f>
        <v>58.88163114190511</v>
      </c>
      <c r="C62">
        <f>Data!O92/Data!$M92*100</f>
        <v>46.76839265880362</v>
      </c>
      <c r="D62" s="23">
        <f>Data!P92/Data!$M92*100</f>
        <v>29.480577866096464</v>
      </c>
      <c r="E62" s="23">
        <f>Data!R92/Data!$M92*100</f>
        <v>19.04374041360343</v>
      </c>
    </row>
    <row r="63" spans="1:5" ht="12.75">
      <c r="A63">
        <v>2011</v>
      </c>
      <c r="B63">
        <f>Data!N93/Data!$M93*100</f>
        <v>59.14020483475157</v>
      </c>
      <c r="C63">
        <f>Data!O93/Data!$M93*100</f>
        <v>46.8003360859314</v>
      </c>
      <c r="D63" s="23">
        <f>Data!P93/Data!$M93*100</f>
        <v>29.3792033875093</v>
      </c>
      <c r="E63" s="23">
        <f>Data!R93/Data!$M93*100</f>
        <v>18.90865347245613</v>
      </c>
    </row>
    <row r="64" spans="1:5" ht="12.75">
      <c r="A64">
        <v>2012</v>
      </c>
      <c r="B64">
        <f>Data!N94/Data!$M94*100</f>
        <v>59.78339923283384</v>
      </c>
      <c r="C64">
        <f>Data!O94/Data!$M94*100</f>
        <v>46.9581012083421</v>
      </c>
      <c r="D64" s="23">
        <f>Data!P94/Data!$M94*100</f>
        <v>28.872657060476183</v>
      </c>
      <c r="E64" s="23">
        <f>Data!R94/Data!$M94*100</f>
        <v>18.95690061912304</v>
      </c>
    </row>
    <row r="65" spans="1:5" ht="12.75">
      <c r="A65">
        <v>2013</v>
      </c>
      <c r="B65">
        <f>Data!N95/Data!$M95*100</f>
        <v>59.323656668420746</v>
      </c>
      <c r="C65">
        <f>Data!O95/Data!$M95*100</f>
        <v>46.64185376834474</v>
      </c>
      <c r="D65" s="23">
        <f>Data!P95/Data!$M95*100</f>
        <v>28.826083143308196</v>
      </c>
      <c r="E65" s="23">
        <f>Data!R95/Data!$M95*100</f>
        <v>18.75465269251009</v>
      </c>
    </row>
    <row r="66" spans="1:5" ht="12.75">
      <c r="A66">
        <v>2014</v>
      </c>
      <c r="B66">
        <f>Data!N96/Data!$M96*100</f>
        <v>58.89618337598753</v>
      </c>
      <c r="C66">
        <f>Data!O96/Data!$M96*100</f>
        <v>45.75031317638022</v>
      </c>
      <c r="D66" s="23">
        <f>Data!P96/Data!$M96*100</f>
        <v>28.609425083543616</v>
      </c>
      <c r="E66" s="23">
        <f>Data!R96/Data!$M96*100</f>
        <v>18.517322727811138</v>
      </c>
    </row>
    <row r="67" spans="1:5" ht="12.75">
      <c r="A67">
        <v>2015</v>
      </c>
      <c r="B67">
        <f>Data!N97/Data!$M97*100</f>
        <v>57.51115336795144</v>
      </c>
      <c r="C67">
        <f>Data!O97/Data!$M97*100</f>
        <v>45.39533944200075</v>
      </c>
      <c r="D67" s="23">
        <f>Data!P97/Data!$M97*100</f>
        <v>30.161806549578074</v>
      </c>
      <c r="E67" s="23">
        <f>Data!R97/Data!$M97*100</f>
        <v>18.300793012297436</v>
      </c>
    </row>
    <row r="68" spans="1:5" ht="12.75">
      <c r="A68">
        <v>2016</v>
      </c>
      <c r="B68">
        <f>Data!N98/Data!$M98*100</f>
        <v>57.68488800440361</v>
      </c>
      <c r="C68">
        <f>Data!O98/Data!$M98*100</f>
        <v>45.5273743489859</v>
      </c>
      <c r="D68" s="23">
        <f>Data!P98/Data!$M98*100</f>
        <v>29.543972562137444</v>
      </c>
      <c r="E68" s="23">
        <f>Data!R98/Data!$M98*100</f>
        <v>18.447808476944573</v>
      </c>
    </row>
    <row r="69" spans="1:5" ht="12.75">
      <c r="A69">
        <v>2017</v>
      </c>
      <c r="B69">
        <f>Data!N99/Data!$M99*100</f>
        <v>57.2111938822171</v>
      </c>
      <c r="C69">
        <f>Data!O99/Data!$M99*100</f>
        <v>45.155782284244694</v>
      </c>
      <c r="D69" s="23">
        <f>Data!P99/Data!$M99*100</f>
        <v>30.099206413553553</v>
      </c>
      <c r="E69" s="23">
        <f>Data!R99/Data!$M99*100</f>
        <v>18.441376436287683</v>
      </c>
    </row>
    <row r="70" spans="1:5" ht="12.75">
      <c r="A70">
        <v>2018</v>
      </c>
      <c r="B70">
        <f>Data!N100/Data!$M100*100</f>
        <v>57.20375357098113</v>
      </c>
      <c r="C70">
        <f>Data!O100/Data!$M100*100</f>
        <v>44.95298755976124</v>
      </c>
      <c r="D70" s="23">
        <f>Data!P100/Data!$M100*100</f>
        <v>29.91782296595214</v>
      </c>
      <c r="E70" s="23">
        <f>Data!R100/Data!$M100*100</f>
        <v>18.455283783762884</v>
      </c>
    </row>
    <row r="71" spans="1:5" ht="12.75">
      <c r="A71">
        <v>2019</v>
      </c>
      <c r="B71">
        <f>Data!N101/Data!$M101*100</f>
        <v>57.382130420715306</v>
      </c>
      <c r="C71">
        <f>Data!O101/Data!$M101*100</f>
        <v>45.01817923947103</v>
      </c>
      <c r="D71" s="23">
        <f>Data!P101/Data!$M101*100</f>
        <v>29.34621220291606</v>
      </c>
      <c r="E71" s="23">
        <f>Data!R101/Data!$M101*100</f>
        <v>18.51489598461154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Adriaen Luijks</dc:creator>
  <cp:keywords/>
  <dc:description/>
  <cp:lastModifiedBy>Adriaen Luijks</cp:lastModifiedBy>
  <dcterms:created xsi:type="dcterms:W3CDTF">2021-05-14T07:03:50Z</dcterms:created>
  <dcterms:modified xsi:type="dcterms:W3CDTF">2021-05-14T07:03:50Z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